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codeName="ThisWorkbook" autoCompressPictures="0"/>
  <xr:revisionPtr revIDLastSave="0" documentId="8_{B8E53CCB-BCD8-4021-832F-28C7BC52C318}" xr6:coauthVersionLast="47" xr6:coauthVersionMax="47" xr10:uidLastSave="{00000000-0000-0000-0000-000000000000}"/>
  <bookViews>
    <workbookView xWindow="-120" yWindow="-120" windowWidth="29040" windowHeight="15720" tabRatio="788" xr2:uid="{00000000-000D-0000-FFFF-FFFF00000000}"/>
  </bookViews>
  <sheets>
    <sheet name="Janvier" sheetId="14" r:id="rId1"/>
    <sheet name="Février" sheetId="15" r:id="rId2"/>
    <sheet name="Mars" sheetId="16" r:id="rId3"/>
    <sheet name="Avril" sheetId="17" r:id="rId4"/>
    <sheet name="Mai" sheetId="18" r:id="rId5"/>
    <sheet name="Juin" sheetId="19" r:id="rId6"/>
    <sheet name="Juillet" sheetId="20" r:id="rId7"/>
    <sheet name="Août" sheetId="21" r:id="rId8"/>
    <sheet name="Septembre" sheetId="22" r:id="rId9"/>
    <sheet name="Octobre" sheetId="23" r:id="rId10"/>
    <sheet name="Novembre" sheetId="24" r:id="rId11"/>
    <sheet name="Décembre" sheetId="25" r:id="rId12"/>
  </sheets>
  <definedNames>
    <definedName name="AnnéeCalendrier">Janvier!$K$5</definedName>
    <definedName name="DébutSemaine">Janvier!$L$5</definedName>
    <definedName name="JoursEtSemaines">{0,1,2,3,4,5,6} + {0;1;2;3;4;5}*7</definedName>
    <definedName name="ZoneTitreColonne1...H12.1">Janvier!$B$3</definedName>
    <definedName name="ZoneTitreColonne1...H12.10">Octobre!$B$3</definedName>
    <definedName name="ZoneTitreColonne1...H12.11">Novembre!$B$3</definedName>
    <definedName name="ZoneTitreColonne1...H12.12">Décembre!$B$3</definedName>
    <definedName name="ZoneTitreColonne1...H12.2">Février!$B$3</definedName>
    <definedName name="ZoneTitreColonne1...H12.3">Mars!$B$3</definedName>
    <definedName name="ZoneTitreColonne1...H12.4">Avril!$B$3</definedName>
    <definedName name="ZoneTitreColonne1...H12.5">Mai!$B$3</definedName>
    <definedName name="ZoneTitreColonne1...H12.6">Juin!$B$3</definedName>
    <definedName name="ZoneTitreColonne1...H12.7">Juillet!$B$3</definedName>
    <definedName name="ZoneTitreColonne1...H12.8">Août!$B$3</definedName>
    <definedName name="ZoneTitreColonne1...H12.9">Septembre!$B$3</definedName>
    <definedName name="ZoneTitreColonne2...C14.1">Janvier!$B$3</definedName>
    <definedName name="ZoneTitreColonne2...C14.10">Octobre!$B$3</definedName>
    <definedName name="ZoneTitreColonne2...C14.11">Novembre!$B$3</definedName>
    <definedName name="ZoneTitreColonne2...C14.12">Décembre!$B$3</definedName>
    <definedName name="ZoneTitreColonne2...C14.2">Février!$B$3</definedName>
    <definedName name="ZoneTitreColonne2...C14.3">Mars!$B$3</definedName>
    <definedName name="ZoneTitreColonne2...C14.4">Avril!$B$3</definedName>
    <definedName name="ZoneTitreColonne2...C14.5">Mai!$B$3</definedName>
    <definedName name="ZoneTitreColonne2...C14.6">Juin!$B$3</definedName>
    <definedName name="ZoneTitreColonne2...C14.7">Juillet!$B$3</definedName>
    <definedName name="ZoneTitreColonne2...C14.8">Août!$B$3</definedName>
    <definedName name="ZoneTitreColonne2...C14.9">Septembre!$B$3</definedName>
    <definedName name="ZoneTitreLigne1..K3">Janvier!$K$4</definedName>
    <definedName name="_xlnm.Print_Area" localSheetId="7">Août!$A:$I</definedName>
    <definedName name="_xlnm.Print_Area" localSheetId="3">Avril!$A:$I</definedName>
    <definedName name="_xlnm.Print_Area" localSheetId="11">Décembre!$A:$I</definedName>
    <definedName name="_xlnm.Print_Area" localSheetId="1">Février!$A:$I</definedName>
    <definedName name="_xlnm.Print_Area" localSheetId="0">Janvier!$A:$I</definedName>
    <definedName name="_xlnm.Print_Area" localSheetId="6">Juillet!$A:$I</definedName>
    <definedName name="_xlnm.Print_Area" localSheetId="5">Juin!$A:$I</definedName>
    <definedName name="_xlnm.Print_Area" localSheetId="4">Mai!$A:$I</definedName>
    <definedName name="_xlnm.Print_Area" localSheetId="2">Mars!$A:$I</definedName>
    <definedName name="_xlnm.Print_Area" localSheetId="10">Novembre!$A:$I</definedName>
    <definedName name="_xlnm.Print_Area" localSheetId="9">Octobre!$A:$I</definedName>
    <definedName name="_xlnm.Print_Area" localSheetId="8">Septembre!$A:$I</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a="1"/>
  <c r="G12" i="25" s="1"/>
  <c r="B10" i="25" a="1"/>
  <c r="G10" i="25" s="1"/>
  <c r="B8" i="25" a="1"/>
  <c r="G8" i="25" s="1"/>
  <c r="B6" i="25" a="1"/>
  <c r="G6" i="25" s="1"/>
  <c r="B4" i="25" a="1"/>
  <c r="G4" i="25" s="1"/>
  <c r="B14" i="24" a="1"/>
  <c r="B14" i="24" s="1"/>
  <c r="B12" i="24" a="1"/>
  <c r="G12" i="24" s="1"/>
  <c r="B10" i="24" a="1"/>
  <c r="G10" i="24" s="1"/>
  <c r="B8" i="24" a="1"/>
  <c r="C8" i="24" s="1"/>
  <c r="B6" i="24" a="1"/>
  <c r="G6" i="24" s="1"/>
  <c r="B4" i="24" a="1"/>
  <c r="G4" i="24" s="1"/>
  <c r="B14" i="23" a="1"/>
  <c r="C14" i="23" s="1"/>
  <c r="B12" i="23" a="1"/>
  <c r="G12" i="23" s="1"/>
  <c r="D10" i="23"/>
  <c r="B10" i="23"/>
  <c r="B10" i="23" a="1"/>
  <c r="G10" i="23" s="1"/>
  <c r="D8" i="23"/>
  <c r="B8" i="23" a="1"/>
  <c r="G8" i="23" s="1"/>
  <c r="B6" i="23" a="1"/>
  <c r="G6" i="23" s="1"/>
  <c r="H4" i="23"/>
  <c r="B4" i="23" a="1"/>
  <c r="G4" i="23" s="1"/>
  <c r="B14" i="22" a="1"/>
  <c r="B14" i="22" s="1"/>
  <c r="B12" i="22" a="1"/>
  <c r="B10" i="22" a="1"/>
  <c r="B8" i="22" a="1"/>
  <c r="B6" i="22" a="1"/>
  <c r="B4" i="22" a="1"/>
  <c r="B14" i="21" a="1"/>
  <c r="C14" i="21" s="1"/>
  <c r="B12" i="21"/>
  <c r="B12" i="21" a="1"/>
  <c r="G12" i="21" s="1"/>
  <c r="B10" i="21" a="1"/>
  <c r="G10" i="21" s="1"/>
  <c r="B8" i="21" a="1"/>
  <c r="G8" i="21" s="1"/>
  <c r="B6" i="21" a="1"/>
  <c r="G6" i="21" s="1"/>
  <c r="B4" i="21" a="1"/>
  <c r="H4" i="21" s="1"/>
  <c r="B14" i="20"/>
  <c r="B14" i="20" a="1"/>
  <c r="C14" i="20" s="1"/>
  <c r="B12" i="20" a="1"/>
  <c r="G12" i="20" s="1"/>
  <c r="F10" i="20"/>
  <c r="B10" i="20"/>
  <c r="B10" i="20" a="1"/>
  <c r="G10" i="20" s="1"/>
  <c r="B8" i="20" a="1"/>
  <c r="G8" i="20" s="1"/>
  <c r="F6" i="20"/>
  <c r="D6" i="20"/>
  <c r="B6" i="20" a="1"/>
  <c r="G6" i="20" s="1"/>
  <c r="B4" i="20" a="1"/>
  <c r="G4" i="20" s="1"/>
  <c r="B14" i="19" a="1"/>
  <c r="B14" i="19" s="1"/>
  <c r="B12" i="19" a="1"/>
  <c r="H12" i="19" s="1"/>
  <c r="B10" i="19" a="1"/>
  <c r="C10" i="19" s="1"/>
  <c r="C8" i="19"/>
  <c r="B8" i="19" a="1"/>
  <c r="G8" i="19" s="1"/>
  <c r="B6" i="19" a="1"/>
  <c r="G6" i="19" s="1"/>
  <c r="C4" i="19"/>
  <c r="B4" i="19" a="1"/>
  <c r="G4" i="19" s="1"/>
  <c r="B14" i="18" a="1"/>
  <c r="C14" i="18" s="1"/>
  <c r="B12" i="18" a="1"/>
  <c r="G12" i="18" s="1"/>
  <c r="B10" i="18" a="1"/>
  <c r="G10" i="18" s="1"/>
  <c r="B8" i="18" a="1"/>
  <c r="G8" i="18" s="1"/>
  <c r="H6" i="18"/>
  <c r="F6" i="18"/>
  <c r="D6" i="18"/>
  <c r="B6" i="18" a="1"/>
  <c r="G6" i="18" s="1"/>
  <c r="B4" i="18" a="1"/>
  <c r="G4" i="18" s="1"/>
  <c r="B14" i="17" a="1"/>
  <c r="B14" i="17" s="1"/>
  <c r="B12" i="17" a="1"/>
  <c r="B10" i="17" a="1"/>
  <c r="B8" i="17" a="1"/>
  <c r="B6" i="17" a="1"/>
  <c r="B4" i="17" a="1"/>
  <c r="B14" i="16" a="1"/>
  <c r="C14" i="16" s="1"/>
  <c r="B12" i="16" a="1"/>
  <c r="G12" i="16" s="1"/>
  <c r="B10" i="16" a="1"/>
  <c r="G10" i="16" s="1"/>
  <c r="B8" i="16" a="1"/>
  <c r="G8" i="16" s="1"/>
  <c r="H6" i="16"/>
  <c r="B6" i="16" a="1"/>
  <c r="G6" i="16" s="1"/>
  <c r="H4" i="16"/>
  <c r="F4" i="16"/>
  <c r="B4" i="16" a="1"/>
  <c r="G4" i="16" s="1"/>
  <c r="B14" i="15" a="1"/>
  <c r="B14" i="15" s="1"/>
  <c r="B12" i="15" a="1"/>
  <c r="G12" i="15" s="1"/>
  <c r="B10" i="15" a="1"/>
  <c r="G10" i="15" s="1"/>
  <c r="B8" i="15" a="1"/>
  <c r="G8" i="15" s="1"/>
  <c r="G6" i="15"/>
  <c r="C6" i="15"/>
  <c r="B6" i="15" a="1"/>
  <c r="B4" i="15" a="1"/>
  <c r="G4" i="15" s="1"/>
  <c r="B14" i="14" a="1"/>
  <c r="C14" i="14" s="1"/>
  <c r="B12" i="14" a="1"/>
  <c r="G12" i="14" s="1"/>
  <c r="B10" i="14" a="1"/>
  <c r="G10" i="14" s="1"/>
  <c r="F8" i="14"/>
  <c r="B8" i="14" a="1"/>
  <c r="G8" i="14" s="1"/>
  <c r="B6" i="14" a="1"/>
  <c r="G6" i="14" s="1"/>
  <c r="H4" i="14"/>
  <c r="B4" i="14"/>
  <c r="B4" i="14" a="1"/>
  <c r="G4" i="14" s="1"/>
  <c r="D10" i="16" l="1"/>
  <c r="B14" i="18"/>
  <c r="F12" i="21"/>
  <c r="H8" i="23"/>
  <c r="C4" i="24"/>
  <c r="H10" i="16"/>
  <c r="B4" i="25"/>
  <c r="D10" i="25"/>
  <c r="D4" i="25"/>
  <c r="B8" i="16"/>
  <c r="B12" i="16"/>
  <c r="D8" i="21"/>
  <c r="B6" i="23"/>
  <c r="H4" i="25"/>
  <c r="B10" i="16"/>
  <c r="D4" i="18"/>
  <c r="F10" i="18"/>
  <c r="C6" i="19"/>
  <c r="H10" i="20"/>
  <c r="F8" i="21"/>
  <c r="F6" i="23"/>
  <c r="H10" i="23"/>
  <c r="C4" i="15"/>
  <c r="B10" i="18"/>
  <c r="D8" i="16"/>
  <c r="D8" i="14"/>
  <c r="B4" i="16"/>
  <c r="F8" i="16"/>
  <c r="H10" i="18"/>
  <c r="H6" i="23"/>
  <c r="C12" i="24"/>
  <c r="D6" i="25"/>
  <c r="H6" i="25"/>
  <c r="F6" i="16"/>
  <c r="H12" i="16"/>
  <c r="F12" i="18"/>
  <c r="F12" i="20"/>
  <c r="F4" i="23"/>
  <c r="B8" i="23"/>
  <c r="G8" i="24"/>
  <c r="C14" i="24"/>
  <c r="F12" i="25"/>
  <c r="B12" i="14"/>
  <c r="C10" i="15"/>
  <c r="H12" i="20"/>
  <c r="F6" i="25"/>
  <c r="B10" i="25"/>
  <c r="H12" i="25"/>
  <c r="H12" i="18"/>
  <c r="B6" i="14"/>
  <c r="H8" i="14"/>
  <c r="D12" i="14"/>
  <c r="D4" i="16"/>
  <c r="F10" i="16"/>
  <c r="B14" i="16"/>
  <c r="B4" i="18"/>
  <c r="D10" i="18"/>
  <c r="B4" i="20"/>
  <c r="H6" i="20"/>
  <c r="D10" i="20"/>
  <c r="H8" i="21"/>
  <c r="D12" i="21"/>
  <c r="F8" i="23"/>
  <c r="B12" i="23"/>
  <c r="C10" i="24"/>
  <c r="D4" i="20"/>
  <c r="D12" i="23"/>
  <c r="F10" i="25"/>
  <c r="B14" i="25"/>
  <c r="D6" i="14"/>
  <c r="F6" i="14"/>
  <c r="B10" i="14"/>
  <c r="H12" i="14"/>
  <c r="C12" i="15"/>
  <c r="F4" i="18"/>
  <c r="B8" i="18"/>
  <c r="F4" i="20"/>
  <c r="B8" i="20"/>
  <c r="B10" i="21"/>
  <c r="H12" i="21"/>
  <c r="D6" i="23"/>
  <c r="F12" i="23"/>
  <c r="C6" i="24"/>
  <c r="F4" i="25"/>
  <c r="B8" i="25"/>
  <c r="H10" i="25"/>
  <c r="H4" i="18"/>
  <c r="D8" i="18"/>
  <c r="H4" i="20"/>
  <c r="D10" i="21"/>
  <c r="H12" i="23"/>
  <c r="D8" i="25"/>
  <c r="H6" i="14"/>
  <c r="D10" i="14"/>
  <c r="D8" i="20"/>
  <c r="F10" i="14"/>
  <c r="B14" i="14"/>
  <c r="C8" i="15"/>
  <c r="B6" i="16"/>
  <c r="H8" i="16"/>
  <c r="D12" i="16"/>
  <c r="F8" i="18"/>
  <c r="B12" i="18"/>
  <c r="F8" i="20"/>
  <c r="B12" i="20"/>
  <c r="F10" i="21"/>
  <c r="B14" i="21"/>
  <c r="B4" i="23"/>
  <c r="F8" i="25"/>
  <c r="B12" i="25"/>
  <c r="F12" i="14"/>
  <c r="D4" i="14"/>
  <c r="F4" i="14"/>
  <c r="B8" i="14"/>
  <c r="H10" i="14"/>
  <c r="C14" i="15"/>
  <c r="D6" i="16"/>
  <c r="F12" i="16"/>
  <c r="B6" i="18"/>
  <c r="H8" i="18"/>
  <c r="D12" i="18"/>
  <c r="B6" i="20"/>
  <c r="H8" i="20"/>
  <c r="D12" i="20"/>
  <c r="B8" i="21"/>
  <c r="H10" i="21"/>
  <c r="D4" i="23"/>
  <c r="F10" i="23"/>
  <c r="B14" i="23"/>
  <c r="B6" i="25"/>
  <c r="H8" i="25"/>
  <c r="D12" i="25"/>
  <c r="H4" i="17"/>
  <c r="F4" i="17"/>
  <c r="D4" i="17"/>
  <c r="B4" i="17"/>
  <c r="E4" i="17"/>
  <c r="H6" i="17"/>
  <c r="F6" i="17"/>
  <c r="D6" i="17"/>
  <c r="B6" i="17"/>
  <c r="E6" i="17"/>
  <c r="H8" i="17"/>
  <c r="F8" i="17"/>
  <c r="D8" i="17"/>
  <c r="B8" i="17"/>
  <c r="E8" i="17"/>
  <c r="H10" i="17"/>
  <c r="F10" i="17"/>
  <c r="D10" i="17"/>
  <c r="B10" i="17"/>
  <c r="E10" i="17"/>
  <c r="H12" i="17"/>
  <c r="F12" i="17"/>
  <c r="D12" i="17"/>
  <c r="B12" i="17"/>
  <c r="E12" i="17"/>
  <c r="H4" i="15"/>
  <c r="F4" i="15"/>
  <c r="D4" i="15"/>
  <c r="B4" i="15"/>
  <c r="E4" i="15"/>
  <c r="H6" i="15"/>
  <c r="F6" i="15"/>
  <c r="D6" i="15"/>
  <c r="B6" i="15"/>
  <c r="E6" i="15"/>
  <c r="H8" i="15"/>
  <c r="F8" i="15"/>
  <c r="D8" i="15"/>
  <c r="B8" i="15"/>
  <c r="E8" i="15"/>
  <c r="H10" i="15"/>
  <c r="F10" i="15"/>
  <c r="D10" i="15"/>
  <c r="B10" i="15"/>
  <c r="E10" i="15"/>
  <c r="H12" i="15"/>
  <c r="F12" i="15"/>
  <c r="D12" i="15"/>
  <c r="B12" i="15"/>
  <c r="E12" i="15"/>
  <c r="C4" i="17"/>
  <c r="G4" i="17"/>
  <c r="C6" i="17"/>
  <c r="G6" i="17"/>
  <c r="C8" i="17"/>
  <c r="G8" i="17"/>
  <c r="C10" i="17"/>
  <c r="G10" i="17"/>
  <c r="C12" i="17"/>
  <c r="G12" i="17"/>
  <c r="C14" i="17"/>
  <c r="H4" i="19"/>
  <c r="F4" i="19"/>
  <c r="D4" i="19"/>
  <c r="B4" i="19"/>
  <c r="E4" i="19"/>
  <c r="H6" i="19"/>
  <c r="F6" i="19"/>
  <c r="D6" i="19"/>
  <c r="B6" i="19"/>
  <c r="E6" i="19"/>
  <c r="H8" i="19"/>
  <c r="F8" i="19"/>
  <c r="D8" i="19"/>
  <c r="B8" i="19"/>
  <c r="E8" i="19"/>
  <c r="H10" i="19"/>
  <c r="F10" i="19"/>
  <c r="D10" i="19"/>
  <c r="B10" i="19"/>
  <c r="G10" i="19"/>
  <c r="E10" i="19"/>
  <c r="C12" i="19"/>
  <c r="E12" i="19"/>
  <c r="G12" i="19"/>
  <c r="C14" i="19"/>
  <c r="C4" i="21"/>
  <c r="E4" i="21"/>
  <c r="G4" i="21"/>
  <c r="C6" i="21"/>
  <c r="E6" i="21"/>
  <c r="H6" i="21"/>
  <c r="H4" i="22"/>
  <c r="F4" i="22"/>
  <c r="D4" i="22"/>
  <c r="B4" i="22"/>
  <c r="E4" i="22"/>
  <c r="H6" i="22"/>
  <c r="F6" i="22"/>
  <c r="D6" i="22"/>
  <c r="B6" i="22"/>
  <c r="E6" i="22"/>
  <c r="H8" i="22"/>
  <c r="F8" i="22"/>
  <c r="D8" i="22"/>
  <c r="B8" i="22"/>
  <c r="E8" i="22"/>
  <c r="H10" i="22"/>
  <c r="F10" i="22"/>
  <c r="D10" i="22"/>
  <c r="B10" i="22"/>
  <c r="E10" i="22"/>
  <c r="H12" i="22"/>
  <c r="F12" i="22"/>
  <c r="D12" i="22"/>
  <c r="B12" i="22"/>
  <c r="E12" i="22"/>
  <c r="C4" i="14"/>
  <c r="E4" i="14"/>
  <c r="C6" i="14"/>
  <c r="E6" i="14"/>
  <c r="C8" i="14"/>
  <c r="E8" i="14"/>
  <c r="C10" i="14"/>
  <c r="E10" i="14"/>
  <c r="C12" i="14"/>
  <c r="E12" i="14"/>
  <c r="C4" i="16"/>
  <c r="E4" i="16"/>
  <c r="C6" i="16"/>
  <c r="E6" i="16"/>
  <c r="C8" i="16"/>
  <c r="E8" i="16"/>
  <c r="C10" i="16"/>
  <c r="E10" i="16"/>
  <c r="C12" i="16"/>
  <c r="E12" i="16"/>
  <c r="C4" i="18"/>
  <c r="E4" i="18"/>
  <c r="C6" i="18"/>
  <c r="E6" i="18"/>
  <c r="C8" i="18"/>
  <c r="E8" i="18"/>
  <c r="C10" i="18"/>
  <c r="E10" i="18"/>
  <c r="C12" i="18"/>
  <c r="E12" i="18"/>
  <c r="B12" i="19"/>
  <c r="D12" i="19"/>
  <c r="F12" i="19"/>
  <c r="C4" i="20"/>
  <c r="E4" i="20"/>
  <c r="C6" i="20"/>
  <c r="E6" i="20"/>
  <c r="C8" i="20"/>
  <c r="E8" i="20"/>
  <c r="C10" i="20"/>
  <c r="E10" i="20"/>
  <c r="C12" i="20"/>
  <c r="E12" i="20"/>
  <c r="B4" i="21"/>
  <c r="D4" i="21"/>
  <c r="F4" i="21"/>
  <c r="B6" i="21"/>
  <c r="D6" i="21"/>
  <c r="F6" i="21"/>
  <c r="C4" i="22"/>
  <c r="G4" i="22"/>
  <c r="C6" i="22"/>
  <c r="G6" i="22"/>
  <c r="C8" i="22"/>
  <c r="G8" i="22"/>
  <c r="C10" i="22"/>
  <c r="G10" i="22"/>
  <c r="C12" i="22"/>
  <c r="G12" i="22"/>
  <c r="C14" i="22"/>
  <c r="H4" i="24"/>
  <c r="F4" i="24"/>
  <c r="D4" i="24"/>
  <c r="B4" i="24"/>
  <c r="E4" i="24"/>
  <c r="H6" i="24"/>
  <c r="F6" i="24"/>
  <c r="D6" i="24"/>
  <c r="B6" i="24"/>
  <c r="E6" i="24"/>
  <c r="H8" i="24"/>
  <c r="F8" i="24"/>
  <c r="D8" i="24"/>
  <c r="B8" i="24"/>
  <c r="E8" i="24"/>
  <c r="H10" i="24"/>
  <c r="F10" i="24"/>
  <c r="D10" i="24"/>
  <c r="B10" i="24"/>
  <c r="E10" i="24"/>
  <c r="H12" i="24"/>
  <c r="F12" i="24"/>
  <c r="D12" i="24"/>
  <c r="B12" i="24"/>
  <c r="E12" i="24"/>
  <c r="C8" i="21"/>
  <c r="E8" i="21"/>
  <c r="C10" i="21"/>
  <c r="E10" i="21"/>
  <c r="C12" i="21"/>
  <c r="E12" i="21"/>
  <c r="C4" i="23"/>
  <c r="E4" i="23"/>
  <c r="C6" i="23"/>
  <c r="E6" i="23"/>
  <c r="C8" i="23"/>
  <c r="E8" i="23"/>
  <c r="C10" i="23"/>
  <c r="E10" i="23"/>
  <c r="C12" i="23"/>
  <c r="E12" i="23"/>
  <c r="C4" i="25"/>
  <c r="E4" i="25"/>
  <c r="C6" i="25"/>
  <c r="E6" i="25"/>
  <c r="C8" i="25"/>
  <c r="E8" i="25"/>
  <c r="C10" i="25"/>
  <c r="E10" i="25"/>
  <c r="C12" i="25"/>
  <c r="E12" i="25"/>
</calcChain>
</file>

<file path=xl/sharedStrings.xml><?xml version="1.0" encoding="utf-8"?>
<sst xmlns="http://schemas.openxmlformats.org/spreadsheetml/2006/main" count="111" uniqueCount="12">
  <si>
    <t>Notes</t>
  </si>
  <si>
    <t xml:space="preserve"> </t>
  </si>
  <si>
    <t>Année</t>
  </si>
  <si>
    <t>Début de la semaine</t>
  </si>
  <si>
    <t>lundi</t>
  </si>
  <si>
    <t>MARDI</t>
  </si>
  <si>
    <t>LUNDI</t>
  </si>
  <si>
    <t>MERCREDI</t>
  </si>
  <si>
    <t>JEUDI</t>
  </si>
  <si>
    <t>VENDREDI</t>
  </si>
  <si>
    <t>SAMEDI</t>
  </si>
  <si>
    <t>DIMANCHE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</si>
</sst>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 &quot;€&quot;_-;\-* #,##0\ &quot;€&quot;_-;_-* &quot;-&quot;\ &quot;€&quot;_-;_-@_-"/>
    <numFmt numFmtId="165" formatCode="_-* #,##0.00\ &quot;€&quot;_-;\-* #,##0.00\ &quot;€&quot;_-;_-* &quot;-&quot;??\ &quot;€&quot;_-;_-@_-"/>
    <numFmt numFmtId="166" formatCode="_(* #,##0_);_(* \(#,##0\);_(* &quot;-&quot;_);_(@_)"/>
    <numFmt numFmtId="167" formatCode="_(* #,##0.00_);_(* \(#,##0.00\);_(* &quot;-&quot;??_);_(@_)"/>
    <numFmt numFmtId="168"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7"/>
        <bgColor indexed="64"/>
      </patternFill>
    </fill>
    <fill>
      <patternFill patternType="solid">
        <fgColor theme="9"/>
        <bgColor indexed="64"/>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7" fontId="7"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8"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32" applyNumberFormat="0" applyAlignment="0" applyProtection="0"/>
    <xf numFmtId="0" fontId="26" fillId="11" borderId="33" applyNumberFormat="0" applyAlignment="0" applyProtection="0"/>
    <xf numFmtId="0" fontId="27" fillId="11" borderId="32" applyNumberFormat="0" applyAlignment="0" applyProtection="0"/>
    <xf numFmtId="0" fontId="28" fillId="0" borderId="34" applyNumberFormat="0" applyFill="0" applyAlignment="0" applyProtection="0"/>
    <xf numFmtId="0" fontId="3" fillId="12" borderId="35" applyNumberFormat="0" applyAlignment="0" applyProtection="0"/>
    <xf numFmtId="0" fontId="29" fillId="0" borderId="0" applyNumberFormat="0" applyFill="0" applyBorder="0" applyAlignment="0" applyProtection="0"/>
    <xf numFmtId="0" fontId="12" fillId="13"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4" borderId="0" applyNumberFormat="0" applyBorder="0" applyAlignment="0" applyProtection="0"/>
    <xf numFmtId="0" fontId="1" fillId="15" borderId="0" applyNumberFormat="0" applyBorder="0" applyAlignment="0" applyProtection="0"/>
    <xf numFmtId="0" fontId="3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8" fontId="15" fillId="0" borderId="9" xfId="12" applyFont="1" applyBorder="1" applyAlignment="1">
      <alignment horizontal="right" indent="1"/>
    </xf>
    <xf numFmtId="168" fontId="15" fillId="0" borderId="11" xfId="12" applyFont="1" applyBorder="1" applyAlignment="1">
      <alignment horizontal="right" indent="1"/>
    </xf>
    <xf numFmtId="168" fontId="15" fillId="0" borderId="9" xfId="13" applyNumberFormat="1" applyFont="1" applyFill="1" applyBorder="1" applyAlignment="1">
      <alignment horizontal="right" vertical="center" wrapText="1" indent="1"/>
    </xf>
    <xf numFmtId="168" fontId="15" fillId="0" borderId="9" xfId="12" applyFont="1" applyBorder="1" applyAlignment="1">
      <alignment horizontal="right" vertical="center" indent="1"/>
    </xf>
    <xf numFmtId="168" fontId="15" fillId="0" borderId="26" xfId="12" applyFont="1" applyBorder="1" applyAlignment="1">
      <alignment horizontal="right" indent="1"/>
    </xf>
    <xf numFmtId="168" fontId="15" fillId="0" borderId="26" xfId="13" applyNumberFormat="1" applyFont="1" applyFill="1" applyBorder="1" applyAlignment="1">
      <alignment horizontal="right" vertical="center" wrapText="1" indent="1"/>
    </xf>
    <xf numFmtId="168" fontId="15" fillId="0" borderId="26" xfId="12" applyFont="1" applyBorder="1" applyAlignment="1">
      <alignment horizontal="right" vertical="center" indent="1"/>
    </xf>
    <xf numFmtId="168" fontId="15" fillId="0" borderId="20" xfId="12" applyFont="1" applyBorder="1" applyAlignment="1">
      <alignment horizontal="right" indent="1"/>
    </xf>
    <xf numFmtId="168" fontId="15" fillId="0" borderId="20" xfId="13" applyNumberFormat="1" applyFont="1" applyFill="1" applyBorder="1" applyAlignment="1">
      <alignment horizontal="right" vertical="center" wrapText="1" indent="1"/>
    </xf>
    <xf numFmtId="168" fontId="15" fillId="0" borderId="20" xfId="12" applyFont="1" applyBorder="1" applyAlignment="1">
      <alignment horizontal="right" vertical="center" indent="1"/>
    </xf>
    <xf numFmtId="168" fontId="15" fillId="0" borderId="14" xfId="12" applyFont="1" applyBorder="1" applyAlignment="1">
      <alignment horizontal="right" indent="1"/>
    </xf>
    <xf numFmtId="168" fontId="15" fillId="0" borderId="14" xfId="13" applyNumberFormat="1" applyFont="1" applyFill="1" applyBorder="1" applyAlignment="1">
      <alignment horizontal="right" vertical="center" wrapText="1" indent="1"/>
    </xf>
    <xf numFmtId="168" fontId="15" fillId="0" borderId="14" xfId="12" applyFont="1" applyBorder="1" applyAlignment="1">
      <alignment horizontal="right" vertical="center" indent="1"/>
    </xf>
    <xf numFmtId="0" fontId="17" fillId="35" borderId="4" xfId="2" applyFont="1" applyFill="1" applyBorder="1" applyAlignment="1">
      <alignment horizontal="center" vertical="center"/>
    </xf>
    <xf numFmtId="0" fontId="17" fillId="35" borderId="5" xfId="2" applyFont="1" applyFill="1" applyBorder="1" applyAlignment="1">
      <alignment horizontal="center" vertical="center"/>
    </xf>
    <xf numFmtId="0" fontId="17" fillId="35" borderId="6" xfId="2" applyFont="1" applyFill="1" applyBorder="1" applyAlignment="1">
      <alignment horizontal="center" vertical="center"/>
    </xf>
    <xf numFmtId="0" fontId="17" fillId="36" borderId="4" xfId="2" applyFont="1" applyFill="1" applyBorder="1" applyAlignment="1">
      <alignment horizontal="center" vertical="center"/>
    </xf>
    <xf numFmtId="0" fontId="17" fillId="36" borderId="5" xfId="2" applyFont="1" applyFill="1" applyBorder="1" applyAlignment="1">
      <alignment horizontal="center" vertical="center"/>
    </xf>
    <xf numFmtId="0" fontId="17" fillId="36" borderId="6" xfId="2" applyFont="1" applyFill="1" applyBorder="1" applyAlignment="1">
      <alignment horizontal="center" vertical="center"/>
    </xf>
    <xf numFmtId="0" fontId="17" fillId="37" borderId="4" xfId="2" applyFont="1" applyFill="1" applyBorder="1" applyAlignment="1">
      <alignment horizontal="center" vertical="center"/>
    </xf>
    <xf numFmtId="0" fontId="17" fillId="37" borderId="5" xfId="2" applyFont="1" applyFill="1" applyBorder="1" applyAlignment="1">
      <alignment horizontal="center" vertical="center"/>
    </xf>
    <xf numFmtId="0" fontId="17" fillId="37" borderId="6" xfId="2" applyFont="1" applyFill="1" applyBorder="1" applyAlignment="1">
      <alignment horizontal="center" vertical="center"/>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cellXfs>
  <cellStyles count="50">
    <cellStyle name="20% — акцент1" xfId="29" builtinId="30" customBuiltin="1"/>
    <cellStyle name="20% — акцент2" xfId="32" builtinId="34" customBuiltin="1"/>
    <cellStyle name="20% — акцент3" xfId="36" builtinId="38" customBuiltin="1"/>
    <cellStyle name="20% — акцент4" xfId="40" builtinId="42" customBuiltin="1"/>
    <cellStyle name="20% — акцент5" xfId="43" builtinId="46" customBuiltin="1"/>
    <cellStyle name="20% — акцент6" xfId="47" builtinId="50" customBuiltin="1"/>
    <cellStyle name="40% — акцент1" xfId="1" builtinId="31" customBuiltin="1"/>
    <cellStyle name="40% — акцент2" xfId="33" builtinId="35" customBuiltin="1"/>
    <cellStyle name="40% — акцент3" xfId="37" builtinId="39" customBuiltin="1"/>
    <cellStyle name="40% — акцент4" xfId="41" builtinId="43" customBuiltin="1"/>
    <cellStyle name="40% — акцент5" xfId="44" builtinId="47" customBuiltin="1"/>
    <cellStyle name="40% — акцент6" xfId="48" builtinId="51" customBuiltin="1"/>
    <cellStyle name="60% — акцент1" xfId="30" builtinId="32" customBuiltin="1"/>
    <cellStyle name="60% — акцент2" xfId="34" builtinId="36" customBuiltin="1"/>
    <cellStyle name="60% — акцент3" xfId="38" builtinId="40" customBuiltin="1"/>
    <cellStyle name="60% — акцент4" xfId="42" builtinId="44" customBuiltin="1"/>
    <cellStyle name="60% — акцент5" xfId="45" builtinId="48" customBuiltin="1"/>
    <cellStyle name="60% — акцент6" xfId="49" builtinId="52" customBuiltin="1"/>
    <cellStyle name="À bandes" xfId="13" xr:uid="{00000000-0005-0000-0000-000003000000}"/>
    <cellStyle name="Jour" xfId="12" xr:uid="{00000000-0005-0000-0000-000008000000}"/>
    <cellStyle name="Saisie des paramètres" xfId="14" xr:uid="{00000000-0005-0000-0000-00000F000000}"/>
    <cellStyle name="Акцент1" xfId="3" builtinId="29" customBuiltin="1"/>
    <cellStyle name="Акцент2" xfId="31" builtinId="33" customBuiltin="1"/>
    <cellStyle name="Акцент3" xfId="35" builtinId="37" customBuiltin="1"/>
    <cellStyle name="Акцент4" xfId="39" builtinId="41" customBuiltin="1"/>
    <cellStyle name="Акцент5" xfId="4" builtinId="45" customBuiltin="1"/>
    <cellStyle name="Акцент6" xfId="46" builtinId="49" customBuiltin="1"/>
    <cellStyle name="Ввод " xfId="20" builtinId="20" customBuiltin="1"/>
    <cellStyle name="Вывод" xfId="21" builtinId="21" customBuiltin="1"/>
    <cellStyle name="Вычисление" xfId="22" builtinId="22" customBuiltin="1"/>
    <cellStyle name="Денежный" xfId="8" builtinId="4" customBuiltin="1"/>
    <cellStyle name="Денежный [0]" xfId="9" builtinId="7" customBuiltin="1"/>
    <cellStyle name="Заголовок 1" xfId="2" builtinId="16" customBuiltin="1"/>
    <cellStyle name="Заголовок 2" xfId="15" builtinId="17" customBuiltin="1"/>
    <cellStyle name="Заголовок 3" xfId="16" builtinId="18" customBuiltin="1"/>
    <cellStyle name="Заголовок 4" xfId="11" builtinId="19" customBuiltin="1"/>
    <cellStyle name="Итог" xfId="28" builtinId="25" customBuiltin="1"/>
    <cellStyle name="Контрольная ячейка" xfId="24" builtinId="23" customBuiltin="1"/>
    <cellStyle name="Название" xfId="5" builtinId="15" customBuiltin="1"/>
    <cellStyle name="Нейтральный" xfId="19" builtinId="28" customBuiltin="1"/>
    <cellStyle name="Обычный" xfId="0" builtinId="0" customBuiltin="1"/>
    <cellStyle name="Плохой" xfId="18" builtinId="27" customBuiltin="1"/>
    <cellStyle name="Пояснение" xfId="27" builtinId="53" customBuiltin="1"/>
    <cellStyle name="Примечание" xfId="26" builtinId="10" customBuiltin="1"/>
    <cellStyle name="Процентный" xfId="10" builtinId="5" customBuiltin="1"/>
    <cellStyle name="Связанная ячейка" xfId="23" builtinId="24" customBuiltin="1"/>
    <cellStyle name="Текст предупреждения" xfId="25" builtinId="11" customBuiltin="1"/>
    <cellStyle name="Финансовый" xfId="6" builtinId="3" customBuiltin="1"/>
    <cellStyle name="Финансовый [0]" xfId="7" builtinId="6" customBuiltin="1"/>
    <cellStyle name="Хороший" xfId="17" builtinId="26"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4" name="Image 3" descr="En-tête Automne&#10;&#10;Photomontage de Word : autom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525421</xdr:colOff>
      <xdr:row>1</xdr:row>
      <xdr:rowOff>0</xdr:rowOff>
    </xdr:from>
    <xdr:to>
      <xdr:col>8</xdr:col>
      <xdr:colOff>7978</xdr:colOff>
      <xdr:row>1</xdr:row>
      <xdr:rowOff>1143000</xdr:rowOff>
    </xdr:to>
    <xdr:pic>
      <xdr:nvPicPr>
        <xdr:cNvPr id="3" name="Image 2" descr="En-tête Hiver&#10;&#10;Photomontage de Word : hive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449721" y="114300"/>
          <a:ext cx="4549857"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2" name="Image 1" descr="En-tête Printemps&#10;&#10;Photomontage de Word : printemp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90477</xdr:colOff>
      <xdr:row>1</xdr:row>
      <xdr:rowOff>0</xdr:rowOff>
    </xdr:from>
    <xdr:to>
      <xdr:col>8</xdr:col>
      <xdr:colOff>4773</xdr:colOff>
      <xdr:row>1</xdr:row>
      <xdr:rowOff>1143000</xdr:rowOff>
    </xdr:to>
    <xdr:pic>
      <xdr:nvPicPr>
        <xdr:cNvPr id="4" name="Image 3" descr="En-tête Printemps&#10;&#10;Photomontage de Word : printemps">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14777" y="114300"/>
          <a:ext cx="4981596"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3" name="Image 2" descr="En-tête Été&#10;&#10;Photomontage de Word : été">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448575</xdr:colOff>
      <xdr:row>1</xdr:row>
      <xdr:rowOff>0</xdr:rowOff>
    </xdr:from>
    <xdr:to>
      <xdr:col>8</xdr:col>
      <xdr:colOff>8624</xdr:colOff>
      <xdr:row>1</xdr:row>
      <xdr:rowOff>1143000</xdr:rowOff>
    </xdr:to>
    <xdr:pic>
      <xdr:nvPicPr>
        <xdr:cNvPr id="4" name="Image 3" descr="En-tête Été&#10;&#10;Photomontage de Word : été">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372875" y="114300"/>
          <a:ext cx="4627349"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9525</xdr:colOff>
      <xdr:row>1</xdr:row>
      <xdr:rowOff>0</xdr:rowOff>
    </xdr:from>
    <xdr:to>
      <xdr:col>8</xdr:col>
      <xdr:colOff>9525</xdr:colOff>
      <xdr:row>1</xdr:row>
      <xdr:rowOff>1143000</xdr:rowOff>
    </xdr:to>
    <xdr:pic>
      <xdr:nvPicPr>
        <xdr:cNvPr id="3" name="Image 2" descr="En-tête Automne&#10;&#10;Photomontage de Word : autom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3140" b="3140"/>
        <a:stretch/>
      </xdr:blipFill>
      <xdr:spPr>
        <a:xfrm>
          <a:off x="3933825" y="114300"/>
          <a:ext cx="5067300"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K5" sqref="K5"/>
    </sheetView>
  </sheetViews>
  <sheetFormatPr defaultColWidth="8.75" defaultRowHeight="16.5"/>
  <cols>
    <col min="1" max="1" width="1.625" style="1" customWidth="1"/>
    <col min="2" max="8" width="16.625" style="1" customWidth="1"/>
    <col min="9" max="9" width="1.625" style="1" customWidth="1"/>
    <col min="10" max="10" width="8.625" style="1" customWidth="1"/>
    <col min="11" max="11" width="17.625" style="1" customWidth="1"/>
    <col min="12" max="12" width="21.875" style="1" customWidth="1"/>
    <col min="13" max="13" width="1.625" style="1" customWidth="1"/>
    <col min="14" max="16384" width="8.75" style="1"/>
  </cols>
  <sheetData>
    <row r="1" spans="2:12" ht="9" customHeight="1">
      <c r="I1" s="1" t="s">
        <v>1</v>
      </c>
    </row>
    <row r="2" spans="2:12" ht="96" customHeight="1">
      <c r="B2" s="42" t="str">
        <f>"Janvier "&amp;AnnéeCalendrier</f>
        <v>Janvier 2027</v>
      </c>
      <c r="C2" s="42"/>
      <c r="D2" s="42"/>
      <c r="E2" s="2"/>
      <c r="F2" s="2"/>
      <c r="G2" s="2"/>
      <c r="H2" s="3"/>
    </row>
    <row r="3" spans="2:12" s="8" customFormat="1" ht="24" customHeight="1">
      <c r="B3" s="5" t="s">
        <v>6</v>
      </c>
      <c r="C3" s="6" t="s">
        <v>5</v>
      </c>
      <c r="D3" s="6" t="s">
        <v>7</v>
      </c>
      <c r="E3" s="6" t="s">
        <v>8</v>
      </c>
      <c r="F3" s="6" t="s">
        <v>9</v>
      </c>
      <c r="G3" s="6" t="s">
        <v>10</v>
      </c>
      <c r="H3" s="7" t="s">
        <v>11</v>
      </c>
      <c r="K3" s="47"/>
      <c r="L3" s="47"/>
    </row>
    <row r="4" spans="2:12" s="4" customFormat="1" ht="24" customHeight="1">
      <c r="B4" s="20">
        <f t="array" ref="B4:H4">JoursEtSemaines+DATE(AnnéeCalendrier,1,1)-WEEKDAY(DATE(AnnéeCalendrier,1,1),(DébutSemaine="Lundi")+1)+1</f>
        <v>46384</v>
      </c>
      <c r="C4" s="20">
        <v>46385</v>
      </c>
      <c r="D4" s="20">
        <v>46386</v>
      </c>
      <c r="E4" s="20">
        <v>46387</v>
      </c>
      <c r="F4" s="20">
        <v>46388</v>
      </c>
      <c r="G4" s="20">
        <v>46389</v>
      </c>
      <c r="H4" s="21">
        <v>46390</v>
      </c>
      <c r="K4" s="12" t="s">
        <v>2</v>
      </c>
      <c r="L4" s="12" t="s">
        <v>3</v>
      </c>
    </row>
    <row r="5" spans="2:12" s="10" customFormat="1" ht="56.1" customHeight="1">
      <c r="B5" s="9"/>
      <c r="C5" s="9"/>
      <c r="D5" s="9"/>
      <c r="E5" s="9"/>
      <c r="F5" s="9"/>
      <c r="G5" s="9"/>
      <c r="H5" s="9"/>
      <c r="K5" s="13">
        <v>2027</v>
      </c>
      <c r="L5" s="13" t="s">
        <v>4</v>
      </c>
    </row>
    <row r="6" spans="2:12" s="4" customFormat="1" ht="24" customHeight="1">
      <c r="B6" s="22">
        <f t="array" ref="B6:H6">JoursEtSemaines+DATE(AnnéeCalendrier,1,1)-WEEKDAY(DATE(AnnéeCalendrier,1,1),(DébutSemaine="Lundi")+1)+8</f>
        <v>46391</v>
      </c>
      <c r="C6" s="22">
        <v>46392</v>
      </c>
      <c r="D6" s="22">
        <v>46393</v>
      </c>
      <c r="E6" s="22">
        <v>46394</v>
      </c>
      <c r="F6" s="22">
        <v>46395</v>
      </c>
      <c r="G6" s="22">
        <v>46396</v>
      </c>
      <c r="H6" s="22">
        <v>46397</v>
      </c>
    </row>
    <row r="7" spans="2:12" s="10" customFormat="1" ht="56.1" customHeight="1">
      <c r="B7" s="11"/>
      <c r="C7" s="11"/>
      <c r="D7" s="11"/>
      <c r="E7" s="11"/>
      <c r="F7" s="11"/>
      <c r="G7" s="11"/>
      <c r="H7" s="11"/>
    </row>
    <row r="8" spans="2:12" s="4" customFormat="1" ht="24" customHeight="1">
      <c r="B8" s="23">
        <f t="array" ref="B8:H8">JoursEtSemaines+DATE(AnnéeCalendrier,1,1)-WEEKDAY(DATE(AnnéeCalendrier,1,1),(DébutSemaine="Lundi")+1)+15</f>
        <v>46398</v>
      </c>
      <c r="C8" s="23">
        <v>46399</v>
      </c>
      <c r="D8" s="23">
        <v>46400</v>
      </c>
      <c r="E8" s="23">
        <v>46401</v>
      </c>
      <c r="F8" s="23">
        <v>46402</v>
      </c>
      <c r="G8" s="23">
        <v>46403</v>
      </c>
      <c r="H8" s="23">
        <v>46404</v>
      </c>
    </row>
    <row r="9" spans="2:12" s="10" customFormat="1" ht="56.1" customHeight="1">
      <c r="B9" s="9"/>
      <c r="C9" s="9"/>
      <c r="D9" s="9"/>
      <c r="E9" s="9"/>
      <c r="F9" s="9"/>
      <c r="G9" s="9"/>
      <c r="H9" s="9"/>
    </row>
    <row r="10" spans="2:12" s="4" customFormat="1" ht="24" customHeight="1">
      <c r="B10" s="22">
        <f t="array" ref="B10:H10">JoursEtSemaines+DATE(AnnéeCalendrier,1,1)-WEEKDAY(DATE(AnnéeCalendrier,1,1),(DébutSemaine="Lundi")+1)+22</f>
        <v>46405</v>
      </c>
      <c r="C10" s="22">
        <v>46406</v>
      </c>
      <c r="D10" s="22">
        <v>46407</v>
      </c>
      <c r="E10" s="22">
        <v>46408</v>
      </c>
      <c r="F10" s="22">
        <v>46409</v>
      </c>
      <c r="G10" s="22">
        <v>46410</v>
      </c>
      <c r="H10" s="22">
        <v>46411</v>
      </c>
    </row>
    <row r="11" spans="2:12" s="10" customFormat="1" ht="56.1" customHeight="1">
      <c r="B11" s="11"/>
      <c r="C11" s="11"/>
      <c r="D11" s="11"/>
      <c r="E11" s="11"/>
      <c r="F11" s="11"/>
      <c r="G11" s="11"/>
      <c r="H11" s="11"/>
    </row>
    <row r="12" spans="2:12" s="4" customFormat="1" ht="24" customHeight="1">
      <c r="B12" s="23">
        <f t="array" ref="B12:H12">JoursEtSemaines+DATE(AnnéeCalendrier,1,1)-WEEKDAY(DATE(AnnéeCalendrier,1,1),(DébutSemaine="Lundi")+1)+29</f>
        <v>46412</v>
      </c>
      <c r="C12" s="23">
        <v>46413</v>
      </c>
      <c r="D12" s="23">
        <v>46414</v>
      </c>
      <c r="E12" s="23">
        <v>46415</v>
      </c>
      <c r="F12" s="23">
        <v>46416</v>
      </c>
      <c r="G12" s="23">
        <v>46417</v>
      </c>
      <c r="H12" s="23">
        <v>46418</v>
      </c>
    </row>
    <row r="13" spans="2:12" s="10" customFormat="1" ht="56.1" customHeight="1">
      <c r="B13" s="9"/>
      <c r="C13" s="9"/>
      <c r="D13" s="9"/>
      <c r="E13" s="9"/>
      <c r="F13" s="9"/>
      <c r="G13" s="9"/>
      <c r="H13" s="9"/>
    </row>
    <row r="14" spans="2:12" s="4" customFormat="1" ht="24" customHeight="1">
      <c r="B14" s="22">
        <f t="array" ref="B14:C14">JoursEtSemaines+DATE(AnnéeCalendrier,1,1)-WEEKDAY(DATE(AnnéeCalendrier,1,1),(DébutSemaine="Lundi")+1)+36</f>
        <v>46419</v>
      </c>
      <c r="C14" s="22">
        <v>46420</v>
      </c>
      <c r="D14" s="43" t="s">
        <v>0</v>
      </c>
      <c r="E14" s="43"/>
      <c r="F14" s="43"/>
      <c r="G14" s="43"/>
      <c r="H14" s="44"/>
    </row>
    <row r="15" spans="2:12" s="10" customFormat="1" ht="56.1" customHeight="1">
      <c r="B15" s="11"/>
      <c r="C15" s="11"/>
      <c r="D15" s="45"/>
      <c r="E15" s="45"/>
      <c r="F15" s="45"/>
      <c r="G15" s="45"/>
      <c r="H15" s="46"/>
    </row>
  </sheetData>
  <mergeCells count="4">
    <mergeCell ref="B2:D2"/>
    <mergeCell ref="D14:H14"/>
    <mergeCell ref="D15:H15"/>
    <mergeCell ref="K3:L3"/>
  </mergeCells>
  <phoneticPr fontId="2"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Sélectionnez un jour dans la liste. Sélectionnez ANNULER, puis appuyez sur ALT+FLÈCHE BAS pour choisir un jour dans la liste déroulante." prompt="Sélectionnez le jour de début de la semaine dans cette cellule. Appuyez sur Alt+Bas pour ouvrir la liste déroulante, puis sur Bas et Entrée pour effectuer une sélection" sqref="L5" xr:uid="{00000000-0002-0000-0000-000000000000}">
      <formula1>"dimanche, lundi"</formula1>
    </dataValidation>
    <dataValidation allowBlank="1" showInputMessage="1" showErrorMessage="1" prompt="Créez un calendrier personnalisé d’un mois dans ce classeur. Personnalisez l’année et le jour de début de la semaine pour tous les mois avec cette feuille de calcul Janvier. Chaque mois figure sur une feuille de calcul distincte." sqref="A1" xr:uid="{00000000-0002-0000-0000-000001000000}"/>
    <dataValidation allowBlank="1" showInputMessage="1" showErrorMessage="1" prompt="Entrez l’année dans la cellule ci-dessous." sqref="K4" xr:uid="{00000000-0002-0000-0000-000002000000}"/>
    <dataValidation allowBlank="1" showInputMessage="1" showErrorMessage="1" prompt="Sélectionnez le jour de début de la semaine dans la cellule ci-dessous." sqref="L4" xr:uid="{00000000-0002-0000-0000-000003000000}"/>
    <dataValidation allowBlank="1" showInputMessage="1" showErrorMessage="1" prompt="Entrez l’année dans cette cellule." sqref="K5" xr:uid="{00000000-0002-0000-0000-000004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00000000-0002-0000-0000-000005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000-000006000000}"/>
    <dataValidation allowBlank="1" showInputMessage="1" showErrorMessage="1" prompt="L’année dans cette cellule est automatiquement mise à jour en fonction de l’année entrée dans la cellule K5. Le calendrier ci-dessous inclut les dates des mois précédent et suivant dans une teinte plus claire." sqref="B2:D2" xr:uid="{00000000-0002-0000-0000-000007000000}"/>
    <dataValidation allowBlank="1" showInputMessage="1" showErrorMessage="1" prompt="Jour de la semaine défini automatiquement." sqref="C3:H3" xr:uid="{00000000-0002-0000-0000-000008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000-000009000000}"/>
    <dataValidation allowBlank="1" showInputMessage="1" prompt="Entrez les notes mensuelles dans cette cellule." sqref="D15:H15" xr:uid="{00000000-0002-0000-0000-00000A000000}"/>
    <dataValidation allowBlank="1" showInputMessage="1" prompt="Entrez les notes mensuelles dans la cellule ci-dessous." sqref="D14:H14" xr:uid="{00000000-0002-0000-0000-00000B000000}"/>
    <dataValidation allowBlank="1" showInputMessage="1" showErrorMessage="1" prompt="Entrez l’année et sélectionnez le jour de début du calendrier dans les cellules ci-dessous. Ces cellules Paramètres du calendrier ne s’imprimeront pas."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"Octobre "&amp;AnnéeCalendrier</f>
        <v>Octobre 2027</v>
      </c>
      <c r="C2" s="58"/>
      <c r="D2" s="58"/>
      <c r="E2" s="2"/>
      <c r="F2" s="2"/>
      <c r="G2" s="2"/>
      <c r="H2" s="3"/>
    </row>
    <row r="3" spans="2:9" s="8" customFormat="1" ht="24" customHeight="1">
      <c r="B3" s="33" t="s">
        <v>6</v>
      </c>
      <c r="C3" s="34" t="s">
        <v>5</v>
      </c>
      <c r="D3" s="34" t="s">
        <v>7</v>
      </c>
      <c r="E3" s="34" t="s">
        <v>8</v>
      </c>
      <c r="F3" s="34" t="s">
        <v>9</v>
      </c>
      <c r="G3" s="34" t="s">
        <v>10</v>
      </c>
      <c r="H3" s="35" t="s">
        <v>11</v>
      </c>
    </row>
    <row r="4" spans="2:9" s="4" customFormat="1" ht="24" customHeight="1">
      <c r="B4" s="24">
        <f t="array" ref="B4:H4">JoursEtSemaines+DATE(AnnéeCalendrier,10,1)-WEEKDAY(DATE(AnnéeCalendrier,10,1),(DébutSemaine="Lundi")+1)+1</f>
        <v>46657</v>
      </c>
      <c r="C4" s="24">
        <v>46658</v>
      </c>
      <c r="D4" s="24">
        <v>46659</v>
      </c>
      <c r="E4" s="24">
        <v>46660</v>
      </c>
      <c r="F4" s="24">
        <v>46661</v>
      </c>
      <c r="G4" s="24">
        <v>46662</v>
      </c>
      <c r="H4" s="24">
        <v>46663</v>
      </c>
    </row>
    <row r="5" spans="2:9" s="10" customFormat="1" ht="56.1" customHeight="1">
      <c r="B5" s="19"/>
      <c r="C5" s="19"/>
      <c r="D5" s="19"/>
      <c r="E5" s="19"/>
      <c r="F5" s="19"/>
      <c r="G5" s="19"/>
      <c r="H5" s="19"/>
    </row>
    <row r="6" spans="2:9" s="4" customFormat="1" ht="24" customHeight="1">
      <c r="B6" s="25">
        <f t="array" ref="B6:H6">JoursEtSemaines+DATE(AnnéeCalendrier,10,1)-WEEKDAY(DATE(AnnéeCalendrier,10,1),(DébutSemaine="Lundi")+1)+8</f>
        <v>46664</v>
      </c>
      <c r="C6" s="25">
        <v>46665</v>
      </c>
      <c r="D6" s="25">
        <v>46666</v>
      </c>
      <c r="E6" s="25">
        <v>46667</v>
      </c>
      <c r="F6" s="25">
        <v>46668</v>
      </c>
      <c r="G6" s="25">
        <v>46669</v>
      </c>
      <c r="H6" s="25">
        <v>46670</v>
      </c>
    </row>
    <row r="7" spans="2:9" s="10" customFormat="1" ht="56.1" customHeight="1">
      <c r="B7" s="18"/>
      <c r="C7" s="18"/>
      <c r="D7" s="18"/>
      <c r="E7" s="18"/>
      <c r="F7" s="18"/>
      <c r="G7" s="18"/>
      <c r="H7" s="18"/>
    </row>
    <row r="8" spans="2:9" s="4" customFormat="1" ht="24" customHeight="1">
      <c r="B8" s="26">
        <f t="array" ref="B8:H8">JoursEtSemaines+DATE(AnnéeCalendrier,10,1)-WEEKDAY(DATE(AnnéeCalendrier,10,1),(DébutSemaine="Lundi")+1)+15</f>
        <v>46671</v>
      </c>
      <c r="C8" s="26">
        <v>46672</v>
      </c>
      <c r="D8" s="26">
        <v>46673</v>
      </c>
      <c r="E8" s="26">
        <v>46674</v>
      </c>
      <c r="F8" s="26">
        <v>46675</v>
      </c>
      <c r="G8" s="26">
        <v>46676</v>
      </c>
      <c r="H8" s="26">
        <v>46677</v>
      </c>
    </row>
    <row r="9" spans="2:9" s="10" customFormat="1" ht="56.1" customHeight="1">
      <c r="B9" s="19"/>
      <c r="C9" s="19"/>
      <c r="D9" s="19"/>
      <c r="E9" s="19"/>
      <c r="F9" s="19"/>
      <c r="G9" s="19"/>
      <c r="H9" s="19"/>
    </row>
    <row r="10" spans="2:9" s="4" customFormat="1" ht="24" customHeight="1">
      <c r="B10" s="25">
        <f t="array" ref="B10:H10">JoursEtSemaines+DATE(AnnéeCalendrier,10,1)-WEEKDAY(DATE(AnnéeCalendrier,10,1),(DébutSemaine="Lundi")+1)+22</f>
        <v>46678</v>
      </c>
      <c r="C10" s="25">
        <v>46679</v>
      </c>
      <c r="D10" s="25">
        <v>46680</v>
      </c>
      <c r="E10" s="25">
        <v>46681</v>
      </c>
      <c r="F10" s="25">
        <v>46682</v>
      </c>
      <c r="G10" s="25">
        <v>46683</v>
      </c>
      <c r="H10" s="25">
        <v>46684</v>
      </c>
    </row>
    <row r="11" spans="2:9" s="10" customFormat="1" ht="56.1" customHeight="1">
      <c r="B11" s="18"/>
      <c r="C11" s="18"/>
      <c r="D11" s="18"/>
      <c r="E11" s="18"/>
      <c r="F11" s="18"/>
      <c r="G11" s="18"/>
      <c r="H11" s="18"/>
    </row>
    <row r="12" spans="2:9" s="4" customFormat="1" ht="24" customHeight="1">
      <c r="B12" s="26">
        <f t="array" ref="B12:H12">JoursEtSemaines+DATE(AnnéeCalendrier,10,1)-WEEKDAY(DATE(AnnéeCalendrier,10,1),(DébutSemaine="Lundi")+1)+29</f>
        <v>46685</v>
      </c>
      <c r="C12" s="26">
        <v>46686</v>
      </c>
      <c r="D12" s="26">
        <v>46687</v>
      </c>
      <c r="E12" s="26">
        <v>46688</v>
      </c>
      <c r="F12" s="26">
        <v>46689</v>
      </c>
      <c r="G12" s="26">
        <v>46690</v>
      </c>
      <c r="H12" s="26">
        <v>46691</v>
      </c>
    </row>
    <row r="13" spans="2:9" s="10" customFormat="1" ht="56.1" customHeight="1">
      <c r="B13" s="19"/>
      <c r="C13" s="19"/>
      <c r="D13" s="19"/>
      <c r="E13" s="19"/>
      <c r="F13" s="19"/>
      <c r="G13" s="19"/>
      <c r="H13" s="19"/>
    </row>
    <row r="14" spans="2:9" s="4" customFormat="1" ht="24" customHeight="1">
      <c r="B14" s="25">
        <f t="array" ref="B14:C14">JoursEtSemaines+DATE(AnnéeCalendrier,10,1)-WEEKDAY(DATE(AnnéeCalendrier,10,1),(DébutSemaine="Lundi")+1)+36</f>
        <v>46692</v>
      </c>
      <c r="C14" s="25">
        <v>46693</v>
      </c>
      <c r="D14" s="59" t="s">
        <v>0</v>
      </c>
      <c r="E14" s="59"/>
      <c r="F14" s="59"/>
      <c r="G14" s="59"/>
      <c r="H14" s="60"/>
    </row>
    <row r="15" spans="2:9" s="10" customFormat="1" ht="56.1" customHeight="1">
      <c r="B15" s="18"/>
      <c r="C15" s="18"/>
      <c r="D15" s="61"/>
      <c r="E15" s="61"/>
      <c r="F15" s="61"/>
      <c r="G15" s="61"/>
      <c r="H15" s="62"/>
    </row>
  </sheetData>
  <mergeCells count="3">
    <mergeCell ref="B2:D2"/>
    <mergeCell ref="D14:H14"/>
    <mergeCell ref="D15:H15"/>
  </mergeCells>
  <phoneticPr fontId="33"/>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Jour de la semaine défini automatiquement." sqref="C3:H3" xr:uid="{52BFA068-31A6-4A28-B028-33B0EAA56FF5}"/>
    <dataValidation allowBlank="1" showInputMessage="1" showErrorMessage="1" prompt="Calendrier du mois d’octobre" sqref="A1" xr:uid="{00000000-0002-0000-09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900-000002000000}"/>
    <dataValidation allowBlank="1" showInputMessage="1" prompt="Entrez les notes mensuelles dans la cellule ci-dessous." sqref="D14:H14" xr:uid="{00000000-0002-0000-0900-000004000000}"/>
    <dataValidation allowBlank="1" showInputMessage="1" prompt="Entrez les notes mensuelles dans cette cellule." sqref="D15:H15" xr:uid="{00000000-0002-0000-09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9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9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D81B70CE-7520-4AEA-BF77-7DAC81440366}"/>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"Novembre "&amp;AnnéeCalendrier</f>
        <v>Novembre 2027</v>
      </c>
      <c r="C2" s="58"/>
      <c r="D2" s="58"/>
      <c r="E2" s="2"/>
      <c r="F2" s="2"/>
      <c r="G2" s="2"/>
      <c r="H2" s="3"/>
    </row>
    <row r="3" spans="2:9" s="8" customFormat="1" ht="24" customHeight="1">
      <c r="B3" s="33" t="s">
        <v>6</v>
      </c>
      <c r="C3" s="34" t="s">
        <v>5</v>
      </c>
      <c r="D3" s="34" t="s">
        <v>7</v>
      </c>
      <c r="E3" s="34" t="s">
        <v>8</v>
      </c>
      <c r="F3" s="34" t="s">
        <v>9</v>
      </c>
      <c r="G3" s="34" t="s">
        <v>10</v>
      </c>
      <c r="H3" s="35" t="s">
        <v>11</v>
      </c>
    </row>
    <row r="4" spans="2:9" s="4" customFormat="1" ht="24" customHeight="1">
      <c r="B4" s="24">
        <f t="array" ref="B4:H4">JoursEtSemaines+DATE(AnnéeCalendrier,11,1)-WEEKDAY(DATE(AnnéeCalendrier,11,1),(DébutSemaine="Lundi")+1)+1</f>
        <v>46692</v>
      </c>
      <c r="C4" s="24">
        <v>46693</v>
      </c>
      <c r="D4" s="24">
        <v>46694</v>
      </c>
      <c r="E4" s="24">
        <v>46695</v>
      </c>
      <c r="F4" s="24">
        <v>46696</v>
      </c>
      <c r="G4" s="24">
        <v>46697</v>
      </c>
      <c r="H4" s="24">
        <v>46698</v>
      </c>
    </row>
    <row r="5" spans="2:9" s="10" customFormat="1" ht="56.1" customHeight="1">
      <c r="B5" s="19"/>
      <c r="C5" s="19"/>
      <c r="D5" s="19"/>
      <c r="E5" s="19"/>
      <c r="F5" s="19"/>
      <c r="G5" s="19"/>
      <c r="H5" s="19"/>
    </row>
    <row r="6" spans="2:9" s="4" customFormat="1" ht="24" customHeight="1">
      <c r="B6" s="25">
        <f t="array" ref="B6:H6">JoursEtSemaines+DATE(AnnéeCalendrier,11,1)-WEEKDAY(DATE(AnnéeCalendrier,11,1),(DébutSemaine="Lundi")+1)+8</f>
        <v>46699</v>
      </c>
      <c r="C6" s="25">
        <v>46700</v>
      </c>
      <c r="D6" s="25">
        <v>46701</v>
      </c>
      <c r="E6" s="25">
        <v>46702</v>
      </c>
      <c r="F6" s="25">
        <v>46703</v>
      </c>
      <c r="G6" s="25">
        <v>46704</v>
      </c>
      <c r="H6" s="25">
        <v>46705</v>
      </c>
    </row>
    <row r="7" spans="2:9" s="10" customFormat="1" ht="56.1" customHeight="1">
      <c r="B7" s="18"/>
      <c r="C7" s="18"/>
      <c r="D7" s="18"/>
      <c r="E7" s="18"/>
      <c r="F7" s="18"/>
      <c r="G7" s="18"/>
      <c r="H7" s="18"/>
    </row>
    <row r="8" spans="2:9" s="4" customFormat="1" ht="24" customHeight="1">
      <c r="B8" s="26">
        <f t="array" ref="B8:H8">JoursEtSemaines+DATE(AnnéeCalendrier,11,1)-WEEKDAY(DATE(AnnéeCalendrier,11,1),(DébutSemaine="Lundi")+1)+15</f>
        <v>46706</v>
      </c>
      <c r="C8" s="26">
        <v>46707</v>
      </c>
      <c r="D8" s="26">
        <v>46708</v>
      </c>
      <c r="E8" s="26">
        <v>46709</v>
      </c>
      <c r="F8" s="26">
        <v>46710</v>
      </c>
      <c r="G8" s="26">
        <v>46711</v>
      </c>
      <c r="H8" s="26">
        <v>46712</v>
      </c>
    </row>
    <row r="9" spans="2:9" s="10" customFormat="1" ht="56.1" customHeight="1">
      <c r="B9" s="19"/>
      <c r="C9" s="19"/>
      <c r="D9" s="19"/>
      <c r="E9" s="19"/>
      <c r="F9" s="19"/>
      <c r="G9" s="19"/>
      <c r="H9" s="19"/>
    </row>
    <row r="10" spans="2:9" s="4" customFormat="1" ht="24" customHeight="1">
      <c r="B10" s="25">
        <f t="array" ref="B10:H10">JoursEtSemaines+DATE(AnnéeCalendrier,11,1)-WEEKDAY(DATE(AnnéeCalendrier,11,1),(DébutSemaine="Lundi")+1)+22</f>
        <v>46713</v>
      </c>
      <c r="C10" s="25">
        <v>46714</v>
      </c>
      <c r="D10" s="25">
        <v>46715</v>
      </c>
      <c r="E10" s="25">
        <v>46716</v>
      </c>
      <c r="F10" s="25">
        <v>46717</v>
      </c>
      <c r="G10" s="25">
        <v>46718</v>
      </c>
      <c r="H10" s="25">
        <v>46719</v>
      </c>
    </row>
    <row r="11" spans="2:9" s="10" customFormat="1" ht="56.1" customHeight="1">
      <c r="B11" s="18"/>
      <c r="C11" s="18"/>
      <c r="D11" s="18"/>
      <c r="E11" s="18"/>
      <c r="F11" s="18"/>
      <c r="G11" s="18"/>
      <c r="H11" s="18"/>
    </row>
    <row r="12" spans="2:9" s="4" customFormat="1" ht="24" customHeight="1">
      <c r="B12" s="26">
        <f t="array" ref="B12:H12">JoursEtSemaines+DATE(AnnéeCalendrier,11,1)-WEEKDAY(DATE(AnnéeCalendrier,11,1),(DébutSemaine="Lundi")+1)+29</f>
        <v>46720</v>
      </c>
      <c r="C12" s="26">
        <v>46721</v>
      </c>
      <c r="D12" s="26">
        <v>46722</v>
      </c>
      <c r="E12" s="26">
        <v>46723</v>
      </c>
      <c r="F12" s="26">
        <v>46724</v>
      </c>
      <c r="G12" s="26">
        <v>46725</v>
      </c>
      <c r="H12" s="26">
        <v>46726</v>
      </c>
    </row>
    <row r="13" spans="2:9" s="10" customFormat="1" ht="56.1" customHeight="1">
      <c r="B13" s="19"/>
      <c r="C13" s="19"/>
      <c r="D13" s="19"/>
      <c r="E13" s="19"/>
      <c r="F13" s="19"/>
      <c r="G13" s="19"/>
      <c r="H13" s="19"/>
    </row>
    <row r="14" spans="2:9" s="4" customFormat="1" ht="24" customHeight="1">
      <c r="B14" s="25">
        <f t="array" ref="B14:C14">JoursEtSemaines+DATE(AnnéeCalendrier,11,1)-WEEKDAY(DATE(AnnéeCalendrier,11,1),(DébutSemaine="Lundi")+1)+36</f>
        <v>46727</v>
      </c>
      <c r="C14" s="25">
        <v>46728</v>
      </c>
      <c r="D14" s="59" t="s">
        <v>0</v>
      </c>
      <c r="E14" s="59"/>
      <c r="F14" s="59"/>
      <c r="G14" s="59"/>
      <c r="H14" s="60"/>
    </row>
    <row r="15" spans="2:9" s="10" customFormat="1" ht="56.1" customHeight="1">
      <c r="B15" s="18"/>
      <c r="C15" s="18"/>
      <c r="D15" s="61"/>
      <c r="E15" s="61"/>
      <c r="F15" s="61"/>
      <c r="G15" s="61"/>
      <c r="H15" s="62"/>
    </row>
  </sheetData>
  <mergeCells count="3">
    <mergeCell ref="B2:D2"/>
    <mergeCell ref="D14:H14"/>
    <mergeCell ref="D15:H15"/>
  </mergeCells>
  <phoneticPr fontId="33"/>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Jour de la semaine défini automatiquement." sqref="C3:H3" xr:uid="{F41F0242-B5CA-43FA-972F-B7CB31379657}"/>
    <dataValidation allowBlank="1" showInputMessage="1" showErrorMessage="1" prompt="Calendrier du mois de novembre" sqref="A1" xr:uid="{00000000-0002-0000-0A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A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A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A00-000004000000}"/>
    <dataValidation allowBlank="1" showInputMessage="1" prompt="Entrez les notes mensuelles dans cette cellule." sqref="D15:H15" xr:uid="{00000000-0002-0000-0A00-000005000000}"/>
    <dataValidation allowBlank="1" showInputMessage="1" prompt="Entrez les notes mensuelles dans la cellule ci-dessous." sqref="D14:H14" xr:uid="{00000000-0002-0000-0A00-000006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348B6C81-6AE6-444B-A400-F7FD1308825A}"/>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"Décembre "&amp;AnnéeCalendrier</f>
        <v>Décembre 2027</v>
      </c>
      <c r="C2" s="42"/>
      <c r="D2" s="42"/>
      <c r="E2" s="2"/>
      <c r="F2" s="2"/>
      <c r="G2" s="2"/>
      <c r="H2" s="3"/>
    </row>
    <row r="3" spans="2:9" s="8" customFormat="1" ht="24" customHeight="1">
      <c r="B3" s="5" t="s">
        <v>6</v>
      </c>
      <c r="C3" s="6" t="s">
        <v>5</v>
      </c>
      <c r="D3" s="6" t="s">
        <v>7</v>
      </c>
      <c r="E3" s="6" t="s">
        <v>8</v>
      </c>
      <c r="F3" s="6" t="s">
        <v>9</v>
      </c>
      <c r="G3" s="6" t="s">
        <v>10</v>
      </c>
      <c r="H3" s="7" t="s">
        <v>11</v>
      </c>
    </row>
    <row r="4" spans="2:9" s="4" customFormat="1" ht="24" customHeight="1">
      <c r="B4" s="20">
        <f t="array" ref="B4:H4">JoursEtSemaines+DATE(AnnéeCalendrier,12,1)-WEEKDAY(DATE(AnnéeCalendrier,12,1),(DébutSemaine="Lundi")+1)+1</f>
        <v>46720</v>
      </c>
      <c r="C4" s="20">
        <v>46721</v>
      </c>
      <c r="D4" s="20">
        <v>46722</v>
      </c>
      <c r="E4" s="20">
        <v>46723</v>
      </c>
      <c r="F4" s="20">
        <v>46724</v>
      </c>
      <c r="G4" s="20">
        <v>46725</v>
      </c>
      <c r="H4" s="21">
        <v>46726</v>
      </c>
    </row>
    <row r="5" spans="2:9" s="10" customFormat="1" ht="56.1" customHeight="1">
      <c r="B5" s="9"/>
      <c r="C5" s="9"/>
      <c r="D5" s="9"/>
      <c r="E5" s="9"/>
      <c r="F5" s="9"/>
      <c r="G5" s="9"/>
      <c r="H5" s="9"/>
    </row>
    <row r="6" spans="2:9" s="4" customFormat="1" ht="24" customHeight="1">
      <c r="B6" s="22">
        <f t="array" ref="B6:H6">JoursEtSemaines+DATE(AnnéeCalendrier,12,1)-WEEKDAY(DATE(AnnéeCalendrier,12,1),(DébutSemaine="Lundi")+1)+8</f>
        <v>46727</v>
      </c>
      <c r="C6" s="22">
        <v>46728</v>
      </c>
      <c r="D6" s="22">
        <v>46729</v>
      </c>
      <c r="E6" s="22">
        <v>46730</v>
      </c>
      <c r="F6" s="22">
        <v>46731</v>
      </c>
      <c r="G6" s="22">
        <v>46732</v>
      </c>
      <c r="H6" s="22">
        <v>46733</v>
      </c>
    </row>
    <row r="7" spans="2:9" s="10" customFormat="1" ht="56.1" customHeight="1">
      <c r="B7" s="11"/>
      <c r="C7" s="11"/>
      <c r="D7" s="11"/>
      <c r="E7" s="11"/>
      <c r="F7" s="11"/>
      <c r="G7" s="11"/>
      <c r="H7" s="11"/>
    </row>
    <row r="8" spans="2:9" s="4" customFormat="1" ht="24" customHeight="1">
      <c r="B8" s="23">
        <f t="array" ref="B8:H8">JoursEtSemaines+DATE(AnnéeCalendrier,12,1)-WEEKDAY(DATE(AnnéeCalendrier,12,1),(DébutSemaine="Lundi")+1)+15</f>
        <v>46734</v>
      </c>
      <c r="C8" s="23">
        <v>46735</v>
      </c>
      <c r="D8" s="23">
        <v>46736</v>
      </c>
      <c r="E8" s="23">
        <v>46737</v>
      </c>
      <c r="F8" s="23">
        <v>46738</v>
      </c>
      <c r="G8" s="23">
        <v>46739</v>
      </c>
      <c r="H8" s="23">
        <v>46740</v>
      </c>
    </row>
    <row r="9" spans="2:9" s="10" customFormat="1" ht="56.1" customHeight="1">
      <c r="B9" s="9"/>
      <c r="C9" s="9"/>
      <c r="D9" s="9"/>
      <c r="E9" s="9"/>
      <c r="F9" s="9"/>
      <c r="G9" s="9"/>
      <c r="H9" s="9"/>
    </row>
    <row r="10" spans="2:9" s="4" customFormat="1" ht="24" customHeight="1">
      <c r="B10" s="22">
        <f t="array" ref="B10:H10">JoursEtSemaines+DATE(AnnéeCalendrier,12,1)-WEEKDAY(DATE(AnnéeCalendrier,12,1),(DébutSemaine="Lundi")+1)+22</f>
        <v>46741</v>
      </c>
      <c r="C10" s="22">
        <v>46742</v>
      </c>
      <c r="D10" s="22">
        <v>46743</v>
      </c>
      <c r="E10" s="22">
        <v>46744</v>
      </c>
      <c r="F10" s="22">
        <v>46745</v>
      </c>
      <c r="G10" s="22">
        <v>46746</v>
      </c>
      <c r="H10" s="22">
        <v>46747</v>
      </c>
    </row>
    <row r="11" spans="2:9" s="10" customFormat="1" ht="56.1" customHeight="1">
      <c r="B11" s="11"/>
      <c r="C11" s="11"/>
      <c r="D11" s="11"/>
      <c r="E11" s="11"/>
      <c r="F11" s="11"/>
      <c r="G11" s="11"/>
      <c r="H11" s="11"/>
    </row>
    <row r="12" spans="2:9" s="4" customFormat="1" ht="24" customHeight="1">
      <c r="B12" s="23">
        <f t="array" ref="B12:H12">JoursEtSemaines+DATE(AnnéeCalendrier,12,1)-WEEKDAY(DATE(AnnéeCalendrier,12,1),(DébutSemaine="Lundi")+1)+29</f>
        <v>46748</v>
      </c>
      <c r="C12" s="23">
        <v>46749</v>
      </c>
      <c r="D12" s="23">
        <v>46750</v>
      </c>
      <c r="E12" s="23">
        <v>46751</v>
      </c>
      <c r="F12" s="23">
        <v>46752</v>
      </c>
      <c r="G12" s="23">
        <v>46753</v>
      </c>
      <c r="H12" s="23">
        <v>46754</v>
      </c>
    </row>
    <row r="13" spans="2:9" s="10" customFormat="1" ht="56.1" customHeight="1">
      <c r="B13" s="9"/>
      <c r="C13" s="9"/>
      <c r="D13" s="9"/>
      <c r="E13" s="9"/>
      <c r="F13" s="9"/>
      <c r="G13" s="9"/>
      <c r="H13" s="9"/>
    </row>
    <row r="14" spans="2:9" s="4" customFormat="1" ht="24" customHeight="1">
      <c r="B14" s="22">
        <f t="array" ref="B14:C14">JoursEtSemaines+DATE(AnnéeCalendrier,12,1)-WEEKDAY(DATE(AnnéeCalendrier,12,1),(DébutSemaine="Lundi")+1)+36</f>
        <v>46755</v>
      </c>
      <c r="C14" s="22">
        <v>46756</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Jour de la semaine défini automatiquement." sqref="C3:H3" xr:uid="{C1B2466D-2D2C-4E7A-BAAA-2C11C9EA056A}"/>
    <dataValidation allowBlank="1" showInputMessage="1" showErrorMessage="1" prompt="Calendrier du mois de décembre" sqref="A1" xr:uid="{00000000-0002-0000-0B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B00-000002000000}"/>
    <dataValidation allowBlank="1" showInputMessage="1" prompt="Entrez les notes mensuelles dans la cellule ci-dessous." sqref="D14:H14" xr:uid="{00000000-0002-0000-0B00-000004000000}"/>
    <dataValidation allowBlank="1" showInputMessage="1" prompt="Entrez les notes mensuelles dans cette cellule." sqref="D15:H15" xr:uid="{00000000-0002-0000-0B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B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B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CC17159E-98C8-4810-8C72-625E1193BA92}"/>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election activeCell="B3" sqref="B3:H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2" t="str">
        <f>"Février "&amp;AnnéeCalendrier</f>
        <v>Février 2027</v>
      </c>
      <c r="C2" s="42"/>
      <c r="D2" s="42"/>
      <c r="E2" s="2"/>
      <c r="F2" s="2"/>
      <c r="G2" s="2"/>
      <c r="H2" s="3"/>
    </row>
    <row r="3" spans="2:9" s="8" customFormat="1" ht="24" customHeight="1">
      <c r="B3" s="5" t="s">
        <v>6</v>
      </c>
      <c r="C3" s="6" t="s">
        <v>5</v>
      </c>
      <c r="D3" s="6" t="s">
        <v>7</v>
      </c>
      <c r="E3" s="6" t="s">
        <v>8</v>
      </c>
      <c r="F3" s="6" t="s">
        <v>9</v>
      </c>
      <c r="G3" s="6" t="s">
        <v>10</v>
      </c>
      <c r="H3" s="7" t="s">
        <v>11</v>
      </c>
    </row>
    <row r="4" spans="2:9" s="4" customFormat="1" ht="24" customHeight="1">
      <c r="B4" s="20">
        <f t="array" ref="B4:H4">JoursEtSemaines+DATE(AnnéeCalendrier,2,1)-WEEKDAY(DATE(AnnéeCalendrier,2,1),(DébutSemaine="Lundi")+1)+1</f>
        <v>46419</v>
      </c>
      <c r="C4" s="20">
        <v>46420</v>
      </c>
      <c r="D4" s="20">
        <v>46421</v>
      </c>
      <c r="E4" s="20">
        <v>46422</v>
      </c>
      <c r="F4" s="20">
        <v>46423</v>
      </c>
      <c r="G4" s="20">
        <v>46424</v>
      </c>
      <c r="H4" s="21">
        <v>46425</v>
      </c>
    </row>
    <row r="5" spans="2:9" s="10" customFormat="1" ht="56.1" customHeight="1">
      <c r="B5" s="9"/>
      <c r="C5" s="9"/>
      <c r="D5" s="9"/>
      <c r="E5" s="9"/>
      <c r="F5" s="9"/>
      <c r="G5" s="9"/>
      <c r="H5" s="9"/>
    </row>
    <row r="6" spans="2:9" s="4" customFormat="1" ht="24" customHeight="1">
      <c r="B6" s="22">
        <f t="array" ref="B6:H6">JoursEtSemaines+DATE(AnnéeCalendrier,2,1)-WEEKDAY(DATE(AnnéeCalendrier,2,1),(DébutSemaine="Lundi")+1)+8</f>
        <v>46426</v>
      </c>
      <c r="C6" s="22">
        <v>46427</v>
      </c>
      <c r="D6" s="22">
        <v>46428</v>
      </c>
      <c r="E6" s="22">
        <v>46429</v>
      </c>
      <c r="F6" s="22">
        <v>46430</v>
      </c>
      <c r="G6" s="22">
        <v>46431</v>
      </c>
      <c r="H6" s="22">
        <v>46432</v>
      </c>
    </row>
    <row r="7" spans="2:9" s="10" customFormat="1" ht="56.1" customHeight="1">
      <c r="B7" s="11"/>
      <c r="C7" s="11"/>
      <c r="D7" s="11"/>
      <c r="E7" s="11"/>
      <c r="F7" s="11"/>
      <c r="G7" s="11"/>
      <c r="H7" s="11"/>
    </row>
    <row r="8" spans="2:9" s="4" customFormat="1" ht="24" customHeight="1">
      <c r="B8" s="23">
        <f t="array" ref="B8:H8">JoursEtSemaines+DATE(AnnéeCalendrier,2,1)-WEEKDAY(DATE(AnnéeCalendrier,2,1),(DébutSemaine="Lundi")+1)+15</f>
        <v>46433</v>
      </c>
      <c r="C8" s="23">
        <v>46434</v>
      </c>
      <c r="D8" s="23">
        <v>46435</v>
      </c>
      <c r="E8" s="23">
        <v>46436</v>
      </c>
      <c r="F8" s="23">
        <v>46437</v>
      </c>
      <c r="G8" s="23">
        <v>46438</v>
      </c>
      <c r="H8" s="23">
        <v>46439</v>
      </c>
    </row>
    <row r="9" spans="2:9" s="10" customFormat="1" ht="56.1" customHeight="1">
      <c r="B9" s="9"/>
      <c r="C9" s="9"/>
      <c r="D9" s="9"/>
      <c r="E9" s="9"/>
      <c r="F9" s="9"/>
      <c r="G9" s="9"/>
      <c r="H9" s="9"/>
    </row>
    <row r="10" spans="2:9" s="4" customFormat="1" ht="24" customHeight="1">
      <c r="B10" s="22">
        <f t="array" ref="B10:H10">JoursEtSemaines+DATE(AnnéeCalendrier,2,1)-WEEKDAY(DATE(AnnéeCalendrier,2,1),(DébutSemaine="Lundi")+1)+22</f>
        <v>46440</v>
      </c>
      <c r="C10" s="22">
        <v>46441</v>
      </c>
      <c r="D10" s="22">
        <v>46442</v>
      </c>
      <c r="E10" s="22">
        <v>46443</v>
      </c>
      <c r="F10" s="22">
        <v>46444</v>
      </c>
      <c r="G10" s="22">
        <v>46445</v>
      </c>
      <c r="H10" s="22">
        <v>46446</v>
      </c>
    </row>
    <row r="11" spans="2:9" s="10" customFormat="1" ht="56.1" customHeight="1">
      <c r="B11" s="11"/>
      <c r="C11" s="11"/>
      <c r="D11" s="11"/>
      <c r="E11" s="11"/>
      <c r="F11" s="11"/>
      <c r="G11" s="11"/>
      <c r="H11" s="11"/>
    </row>
    <row r="12" spans="2:9" s="4" customFormat="1" ht="24" customHeight="1">
      <c r="B12" s="23">
        <f t="array" ref="B12:H12">JoursEtSemaines+DATE(AnnéeCalendrier,2,1)-WEEKDAY(DATE(AnnéeCalendrier,2,1),(DébutSemaine="Lundi")+1)+29</f>
        <v>46447</v>
      </c>
      <c r="C12" s="23">
        <v>46448</v>
      </c>
      <c r="D12" s="23">
        <v>46449</v>
      </c>
      <c r="E12" s="23">
        <v>46450</v>
      </c>
      <c r="F12" s="23">
        <v>46451</v>
      </c>
      <c r="G12" s="23">
        <v>46452</v>
      </c>
      <c r="H12" s="23">
        <v>46453</v>
      </c>
    </row>
    <row r="13" spans="2:9" s="10" customFormat="1" ht="56.1" customHeight="1">
      <c r="B13" s="9"/>
      <c r="C13" s="9"/>
      <c r="D13" s="9"/>
      <c r="E13" s="9"/>
      <c r="F13" s="9"/>
      <c r="G13" s="9"/>
      <c r="H13" s="9"/>
    </row>
    <row r="14" spans="2:9" s="4" customFormat="1" ht="24" customHeight="1">
      <c r="B14" s="22">
        <f t="array" ref="B14:C14">JoursEtSemaines+DATE(AnnéeCalendrier,2,1)-WEEKDAY(DATE(AnnéeCalendrier,2,1),(DébutSemaine="Lundi")+1)+36</f>
        <v>46454</v>
      </c>
      <c r="C14" s="22">
        <v>46455</v>
      </c>
      <c r="D14" s="43" t="s">
        <v>0</v>
      </c>
      <c r="E14" s="43"/>
      <c r="F14" s="43"/>
      <c r="G14" s="43"/>
      <c r="H14" s="44"/>
    </row>
    <row r="15" spans="2:9" s="10" customFormat="1" ht="56.1" customHeight="1">
      <c r="B15" s="11"/>
      <c r="C15" s="11"/>
      <c r="D15" s="45"/>
      <c r="E15" s="45"/>
      <c r="F15" s="45"/>
      <c r="G15" s="45"/>
      <c r="H15" s="46"/>
    </row>
  </sheetData>
  <mergeCells count="3">
    <mergeCell ref="B2:D2"/>
    <mergeCell ref="D14:H14"/>
    <mergeCell ref="D15:H15"/>
  </mergeCells>
  <phoneticPr fontId="33"/>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Jour de la semaine défini automatiquement." sqref="C3:H3" xr:uid="{7C4CC749-47D4-4A34-9193-7F60D8761586}"/>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100-000001000000}"/>
    <dataValidation allowBlank="1" showInputMessage="1" showErrorMessage="1" prompt="Calendrier du mois de février" sqref="A1" xr:uid="{00000000-0002-0000-0100-000003000000}"/>
    <dataValidation allowBlank="1" showInputMessage="1" prompt="Entrez les notes mensuelles dans la cellule ci-dessous." sqref="D14:H14" xr:uid="{00000000-0002-0000-0100-000004000000}"/>
    <dataValidation allowBlank="1" showInputMessage="1" prompt="Entrez les notes mensuelles dans cette cellule." sqref="D15:H15" xr:uid="{00000000-0002-0000-01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1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1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C4455A7D-098C-401E-939C-FCEF0F2B1951}"/>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85" zoomScaleNormal="85"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"Mars "&amp;AnnéeCalendrier</f>
        <v>Mars 2027</v>
      </c>
      <c r="C2" s="48"/>
      <c r="D2" s="48"/>
      <c r="E2" s="2"/>
      <c r="F2" s="2"/>
      <c r="G2" s="2"/>
      <c r="H2" s="3"/>
    </row>
    <row r="3" spans="2:9" s="8" customFormat="1" ht="24" customHeight="1">
      <c r="B3" s="39" t="s">
        <v>6</v>
      </c>
      <c r="C3" s="40" t="s">
        <v>5</v>
      </c>
      <c r="D3" s="40" t="s">
        <v>7</v>
      </c>
      <c r="E3" s="40" t="s">
        <v>8</v>
      </c>
      <c r="F3" s="40" t="s">
        <v>9</v>
      </c>
      <c r="G3" s="40" t="s">
        <v>10</v>
      </c>
      <c r="H3" s="41" t="s">
        <v>11</v>
      </c>
    </row>
    <row r="4" spans="2:9" s="4" customFormat="1" ht="24" customHeight="1">
      <c r="B4" s="30">
        <f t="array" ref="B4:H4">JoursEtSemaines+DATE(AnnéeCalendrier,3,1)-WEEKDAY(DATE(AnnéeCalendrier,3,1),(DébutSemaine="Lundi")+1)+1</f>
        <v>46447</v>
      </c>
      <c r="C4" s="30">
        <v>46448</v>
      </c>
      <c r="D4" s="30">
        <v>46449</v>
      </c>
      <c r="E4" s="30">
        <v>46450</v>
      </c>
      <c r="F4" s="30">
        <v>46451</v>
      </c>
      <c r="G4" s="30">
        <v>46452</v>
      </c>
      <c r="H4" s="30">
        <v>46453</v>
      </c>
    </row>
    <row r="5" spans="2:9" s="10" customFormat="1" ht="56.1" customHeight="1">
      <c r="B5" s="15"/>
      <c r="C5" s="15"/>
      <c r="D5" s="15"/>
      <c r="E5" s="15"/>
      <c r="F5" s="15"/>
      <c r="G5" s="15"/>
      <c r="H5" s="15"/>
    </row>
    <row r="6" spans="2:9" s="4" customFormat="1" ht="24" customHeight="1">
      <c r="B6" s="31">
        <f t="array" ref="B6:H6">JoursEtSemaines+DATE(AnnéeCalendrier,3,1)-WEEKDAY(DATE(AnnéeCalendrier,3,1),(DébutSemaine="Lundi")+1)+8</f>
        <v>46454</v>
      </c>
      <c r="C6" s="31">
        <v>46455</v>
      </c>
      <c r="D6" s="31">
        <v>46456</v>
      </c>
      <c r="E6" s="31">
        <v>46457</v>
      </c>
      <c r="F6" s="31">
        <v>46458</v>
      </c>
      <c r="G6" s="31">
        <v>46459</v>
      </c>
      <c r="H6" s="31">
        <v>46460</v>
      </c>
    </row>
    <row r="7" spans="2:9" s="10" customFormat="1" ht="56.1" customHeight="1">
      <c r="B7" s="14"/>
      <c r="C7" s="14"/>
      <c r="D7" s="14"/>
      <c r="E7" s="14"/>
      <c r="F7" s="14"/>
      <c r="G7" s="14"/>
      <c r="H7" s="14"/>
    </row>
    <row r="8" spans="2:9" s="4" customFormat="1" ht="24" customHeight="1">
      <c r="B8" s="32">
        <f t="array" ref="B8:H8">JoursEtSemaines+DATE(AnnéeCalendrier,3,1)-WEEKDAY(DATE(AnnéeCalendrier,3,1),(DébutSemaine="Lundi")+1)+15</f>
        <v>46461</v>
      </c>
      <c r="C8" s="32">
        <v>46462</v>
      </c>
      <c r="D8" s="32">
        <v>46463</v>
      </c>
      <c r="E8" s="32">
        <v>46464</v>
      </c>
      <c r="F8" s="32">
        <v>46465</v>
      </c>
      <c r="G8" s="32">
        <v>46466</v>
      </c>
      <c r="H8" s="32">
        <v>46467</v>
      </c>
    </row>
    <row r="9" spans="2:9" s="10" customFormat="1" ht="56.1" customHeight="1">
      <c r="B9" s="15"/>
      <c r="C9" s="15"/>
      <c r="D9" s="15"/>
      <c r="E9" s="15"/>
      <c r="F9" s="15"/>
      <c r="G9" s="15"/>
      <c r="H9" s="15"/>
    </row>
    <row r="10" spans="2:9" s="4" customFormat="1" ht="24" customHeight="1">
      <c r="B10" s="31">
        <f t="array" ref="B10:H10">JoursEtSemaines+DATE(AnnéeCalendrier,3,1)-WEEKDAY(DATE(AnnéeCalendrier,3,1),(DébutSemaine="Lundi")+1)+22</f>
        <v>46468</v>
      </c>
      <c r="C10" s="31">
        <v>46469</v>
      </c>
      <c r="D10" s="31">
        <v>46470</v>
      </c>
      <c r="E10" s="31">
        <v>46471</v>
      </c>
      <c r="F10" s="31">
        <v>46472</v>
      </c>
      <c r="G10" s="31">
        <v>46473</v>
      </c>
      <c r="H10" s="31">
        <v>46474</v>
      </c>
    </row>
    <row r="11" spans="2:9" s="10" customFormat="1" ht="56.1" customHeight="1">
      <c r="B11" s="14"/>
      <c r="C11" s="14"/>
      <c r="D11" s="14"/>
      <c r="E11" s="14"/>
      <c r="F11" s="14"/>
      <c r="G11" s="14"/>
      <c r="H11" s="14"/>
    </row>
    <row r="12" spans="2:9" s="4" customFormat="1" ht="24" customHeight="1">
      <c r="B12" s="32">
        <f t="array" ref="B12:H12">JoursEtSemaines+DATE(AnnéeCalendrier,3,1)-WEEKDAY(DATE(AnnéeCalendrier,3,1),(DébutSemaine="Lundi")+1)+29</f>
        <v>46475</v>
      </c>
      <c r="C12" s="32">
        <v>46476</v>
      </c>
      <c r="D12" s="32">
        <v>46477</v>
      </c>
      <c r="E12" s="32">
        <v>46478</v>
      </c>
      <c r="F12" s="32">
        <v>46479</v>
      </c>
      <c r="G12" s="32">
        <v>46480</v>
      </c>
      <c r="H12" s="32">
        <v>46481</v>
      </c>
    </row>
    <row r="13" spans="2:9" s="10" customFormat="1" ht="56.1" customHeight="1">
      <c r="B13" s="15"/>
      <c r="C13" s="15"/>
      <c r="D13" s="15"/>
      <c r="E13" s="15"/>
      <c r="F13" s="15"/>
      <c r="G13" s="15"/>
      <c r="H13" s="15"/>
    </row>
    <row r="14" spans="2:9" s="4" customFormat="1" ht="24" customHeight="1">
      <c r="B14" s="31">
        <f t="array" ref="B14:C14">JoursEtSemaines+DATE(AnnéeCalendrier,3,1)-WEEKDAY(DATE(AnnéeCalendrier,3,1),(DébutSemaine="Lundi")+1)+36</f>
        <v>46482</v>
      </c>
      <c r="C14" s="31">
        <v>46483</v>
      </c>
      <c r="D14" s="49" t="s">
        <v>0</v>
      </c>
      <c r="E14" s="49"/>
      <c r="F14" s="49"/>
      <c r="G14" s="49"/>
      <c r="H14" s="50"/>
    </row>
    <row r="15" spans="2:9" s="10" customFormat="1" ht="56.1" customHeight="1">
      <c r="B15" s="14"/>
      <c r="C15" s="14"/>
      <c r="D15" s="51"/>
      <c r="E15" s="51"/>
      <c r="F15" s="51"/>
      <c r="G15" s="51"/>
      <c r="H15" s="52"/>
    </row>
  </sheetData>
  <mergeCells count="3">
    <mergeCell ref="B2:D2"/>
    <mergeCell ref="D14:H14"/>
    <mergeCell ref="D15:H15"/>
  </mergeCells>
  <phoneticPr fontId="33"/>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Calendrier du mois de mars" sqref="A1" xr:uid="{00000000-0002-0000-0200-000000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200-000001000000}"/>
    <dataValidation allowBlank="1" showInputMessage="1" showErrorMessage="1" prompt="Jour de la semaine défini automatiquement." sqref="C3:H3" xr:uid="{FB99ECCD-E5C1-4659-A8EB-33FC6A7B1BEC}"/>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2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200-000004000000}"/>
    <dataValidation allowBlank="1" showInputMessage="1" prompt="Entrez les notes mensuelles dans cette cellule." sqref="D15:H15" xr:uid="{00000000-0002-0000-0200-000005000000}"/>
    <dataValidation allowBlank="1" showInputMessage="1" prompt="Entrez les notes mensuelles dans la cellule ci-dessous." sqref="D14:H14" xr:uid="{00000000-0002-0000-0200-000006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F7489298-7EDA-45A0-AD0B-DE82D2E594DE}"/>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"Avril "&amp;AnnéeCalendrier</f>
        <v>Avril 2027</v>
      </c>
      <c r="C2" s="48"/>
      <c r="D2" s="48"/>
      <c r="E2" s="2"/>
      <c r="F2" s="2"/>
      <c r="G2" s="2"/>
      <c r="H2" s="3"/>
    </row>
    <row r="3" spans="2:9" s="8" customFormat="1" ht="24" customHeight="1">
      <c r="B3" s="39" t="s">
        <v>6</v>
      </c>
      <c r="C3" s="40" t="s">
        <v>5</v>
      </c>
      <c r="D3" s="40" t="s">
        <v>7</v>
      </c>
      <c r="E3" s="40" t="s">
        <v>8</v>
      </c>
      <c r="F3" s="40" t="s">
        <v>9</v>
      </c>
      <c r="G3" s="40" t="s">
        <v>10</v>
      </c>
      <c r="H3" s="41" t="s">
        <v>11</v>
      </c>
    </row>
    <row r="4" spans="2:9" s="4" customFormat="1" ht="24" customHeight="1">
      <c r="B4" s="30">
        <f t="array" ref="B4:H4">JoursEtSemaines+DATE(AnnéeCalendrier,4,1)-WEEKDAY(DATE(AnnéeCalendrier,4,1),(DébutSemaine="Lundi")+1)+1</f>
        <v>46475</v>
      </c>
      <c r="C4" s="30">
        <v>46476</v>
      </c>
      <c r="D4" s="30">
        <v>46477</v>
      </c>
      <c r="E4" s="30">
        <v>46478</v>
      </c>
      <c r="F4" s="30">
        <v>46479</v>
      </c>
      <c r="G4" s="30">
        <v>46480</v>
      </c>
      <c r="H4" s="30">
        <v>46481</v>
      </c>
    </row>
    <row r="5" spans="2:9" s="10" customFormat="1" ht="56.1" customHeight="1">
      <c r="B5" s="15"/>
      <c r="C5" s="15"/>
      <c r="D5" s="15"/>
      <c r="E5" s="15"/>
      <c r="F5" s="15"/>
      <c r="G5" s="15"/>
      <c r="H5" s="15"/>
    </row>
    <row r="6" spans="2:9" s="4" customFormat="1" ht="24" customHeight="1">
      <c r="B6" s="31">
        <f t="array" ref="B6:H6">JoursEtSemaines+DATE(AnnéeCalendrier,4,1)-WEEKDAY(DATE(AnnéeCalendrier,4,1),(DébutSemaine="Lundi")+1)+8</f>
        <v>46482</v>
      </c>
      <c r="C6" s="31">
        <v>46483</v>
      </c>
      <c r="D6" s="31">
        <v>46484</v>
      </c>
      <c r="E6" s="31">
        <v>46485</v>
      </c>
      <c r="F6" s="31">
        <v>46486</v>
      </c>
      <c r="G6" s="31">
        <v>46487</v>
      </c>
      <c r="H6" s="31">
        <v>46488</v>
      </c>
    </row>
    <row r="7" spans="2:9" s="10" customFormat="1" ht="56.1" customHeight="1">
      <c r="B7" s="14"/>
      <c r="C7" s="14"/>
      <c r="D7" s="14"/>
      <c r="E7" s="14"/>
      <c r="F7" s="14"/>
      <c r="G7" s="14"/>
      <c r="H7" s="14"/>
    </row>
    <row r="8" spans="2:9" s="4" customFormat="1" ht="24" customHeight="1">
      <c r="B8" s="32">
        <f t="array" ref="B8:H8">JoursEtSemaines+DATE(AnnéeCalendrier,4,1)-WEEKDAY(DATE(AnnéeCalendrier,4,1),(DébutSemaine="Lundi")+1)+15</f>
        <v>46489</v>
      </c>
      <c r="C8" s="32">
        <v>46490</v>
      </c>
      <c r="D8" s="32">
        <v>46491</v>
      </c>
      <c r="E8" s="32">
        <v>46492</v>
      </c>
      <c r="F8" s="32">
        <v>46493</v>
      </c>
      <c r="G8" s="32">
        <v>46494</v>
      </c>
      <c r="H8" s="32">
        <v>46495</v>
      </c>
    </row>
    <row r="9" spans="2:9" s="10" customFormat="1" ht="56.1" customHeight="1">
      <c r="B9" s="15"/>
      <c r="C9" s="15"/>
      <c r="D9" s="15"/>
      <c r="E9" s="15"/>
      <c r="F9" s="15"/>
      <c r="G9" s="15"/>
      <c r="H9" s="15"/>
    </row>
    <row r="10" spans="2:9" s="4" customFormat="1" ht="24" customHeight="1">
      <c r="B10" s="31">
        <f t="array" ref="B10:H10">JoursEtSemaines+DATE(AnnéeCalendrier,4,1)-WEEKDAY(DATE(AnnéeCalendrier,4,1),(DébutSemaine="Lundi")+1)+22</f>
        <v>46496</v>
      </c>
      <c r="C10" s="31">
        <v>46497</v>
      </c>
      <c r="D10" s="31">
        <v>46498</v>
      </c>
      <c r="E10" s="31">
        <v>46499</v>
      </c>
      <c r="F10" s="31">
        <v>46500</v>
      </c>
      <c r="G10" s="31">
        <v>46501</v>
      </c>
      <c r="H10" s="31">
        <v>46502</v>
      </c>
    </row>
    <row r="11" spans="2:9" s="10" customFormat="1" ht="56.1" customHeight="1">
      <c r="B11" s="14"/>
      <c r="C11" s="14"/>
      <c r="D11" s="14"/>
      <c r="E11" s="14"/>
      <c r="F11" s="14"/>
      <c r="G11" s="14"/>
      <c r="H11" s="14"/>
    </row>
    <row r="12" spans="2:9" s="4" customFormat="1" ht="24" customHeight="1">
      <c r="B12" s="32">
        <f t="array" ref="B12:H12">JoursEtSemaines+DATE(AnnéeCalendrier,4,1)-WEEKDAY(DATE(AnnéeCalendrier,4,1),(DébutSemaine="Lundi")+1)+29</f>
        <v>46503</v>
      </c>
      <c r="C12" s="32">
        <v>46504</v>
      </c>
      <c r="D12" s="32">
        <v>46505</v>
      </c>
      <c r="E12" s="32">
        <v>46506</v>
      </c>
      <c r="F12" s="32">
        <v>46507</v>
      </c>
      <c r="G12" s="32">
        <v>46508</v>
      </c>
      <c r="H12" s="32">
        <v>46509</v>
      </c>
    </row>
    <row r="13" spans="2:9" s="10" customFormat="1" ht="56.1" customHeight="1">
      <c r="B13" s="15"/>
      <c r="C13" s="15"/>
      <c r="D13" s="15"/>
      <c r="E13" s="15"/>
      <c r="F13" s="15"/>
      <c r="G13" s="15"/>
      <c r="H13" s="15"/>
    </row>
    <row r="14" spans="2:9" s="4" customFormat="1" ht="24" customHeight="1">
      <c r="B14" s="31">
        <f t="array" ref="B14:C14">JoursEtSemaines+DATE(AnnéeCalendrier,4,1)-WEEKDAY(DATE(AnnéeCalendrier,4,1),(DébutSemaine="Lundi")+1)+36</f>
        <v>46510</v>
      </c>
      <c r="C14" s="31">
        <v>46511</v>
      </c>
      <c r="D14" s="49" t="s">
        <v>0</v>
      </c>
      <c r="E14" s="49"/>
      <c r="F14" s="49"/>
      <c r="G14" s="49"/>
      <c r="H14" s="50"/>
    </row>
    <row r="15" spans="2:9" s="10" customFormat="1" ht="56.1" customHeight="1">
      <c r="B15" s="14"/>
      <c r="C15" s="14"/>
      <c r="D15" s="51"/>
      <c r="E15" s="51"/>
      <c r="F15" s="51"/>
      <c r="G15" s="51"/>
      <c r="H15" s="52"/>
    </row>
  </sheetData>
  <mergeCells count="3">
    <mergeCell ref="B2:D2"/>
    <mergeCell ref="D14:H14"/>
    <mergeCell ref="D15:H15"/>
  </mergeCells>
  <phoneticPr fontId="33"/>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Jour de la semaine défini automatiquement." sqref="C3:H3" xr:uid="{ADC8D638-6180-4040-BE75-10C457B2ED6F}"/>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300-000001000000}"/>
    <dataValidation allowBlank="1" showInputMessage="1" showErrorMessage="1" prompt="Calendrier du mois d’avril" sqref="A1" xr:uid="{00000000-0002-0000-0300-000002000000}"/>
    <dataValidation allowBlank="1" showInputMessage="1" prompt="Entrez les notes mensuelles dans la cellule ci-dessous." sqref="D14:H14" xr:uid="{00000000-0002-0000-0300-000004000000}"/>
    <dataValidation allowBlank="1" showInputMessage="1" prompt="Entrez les notes mensuelles dans cette cellule." sqref="D15:H15" xr:uid="{00000000-0002-0000-03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3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3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E4D45D60-95C3-4693-A6BC-102DAF85C7CA}"/>
  </dataValidations>
  <printOptions horizontalCentered="1"/>
  <pageMargins left="0.25" right="0.25" top="0.5" bottom="0.5" header="0.3" footer="0.3"/>
  <pageSetup paperSize="9" scale="93"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8" t="str">
        <f>"Mai "&amp;AnnéeCalendrier</f>
        <v>Mai 2027</v>
      </c>
      <c r="C2" s="48"/>
      <c r="D2" s="48"/>
      <c r="E2" s="2"/>
      <c r="F2" s="2"/>
      <c r="G2" s="2"/>
      <c r="H2" s="3"/>
    </row>
    <row r="3" spans="2:9" s="8" customFormat="1" ht="24" customHeight="1">
      <c r="B3" s="39" t="s">
        <v>6</v>
      </c>
      <c r="C3" s="40" t="s">
        <v>5</v>
      </c>
      <c r="D3" s="40" t="s">
        <v>7</v>
      </c>
      <c r="E3" s="40" t="s">
        <v>8</v>
      </c>
      <c r="F3" s="40" t="s">
        <v>9</v>
      </c>
      <c r="G3" s="40" t="s">
        <v>10</v>
      </c>
      <c r="H3" s="41" t="s">
        <v>11</v>
      </c>
    </row>
    <row r="4" spans="2:9" s="4" customFormat="1" ht="24" customHeight="1">
      <c r="B4" s="30">
        <f t="array" ref="B4:H4">JoursEtSemaines+DATE(AnnéeCalendrier,5,1)-WEEKDAY(DATE(AnnéeCalendrier,5,1),(DébutSemaine="Lundi")+1)+1</f>
        <v>46503</v>
      </c>
      <c r="C4" s="30">
        <v>46504</v>
      </c>
      <c r="D4" s="30">
        <v>46505</v>
      </c>
      <c r="E4" s="30">
        <v>46506</v>
      </c>
      <c r="F4" s="30">
        <v>46507</v>
      </c>
      <c r="G4" s="30">
        <v>46508</v>
      </c>
      <c r="H4" s="30">
        <v>46509</v>
      </c>
    </row>
    <row r="5" spans="2:9" s="10" customFormat="1" ht="56.1" customHeight="1">
      <c r="B5" s="15"/>
      <c r="C5" s="15"/>
      <c r="D5" s="15"/>
      <c r="E5" s="15"/>
      <c r="F5" s="15"/>
      <c r="G5" s="15"/>
      <c r="H5" s="15"/>
    </row>
    <row r="6" spans="2:9" s="4" customFormat="1" ht="24" customHeight="1">
      <c r="B6" s="31">
        <f t="array" ref="B6:H6">JoursEtSemaines+DATE(AnnéeCalendrier,5,1)-WEEKDAY(DATE(AnnéeCalendrier,5,1),(DébutSemaine="Lundi")+1)+8</f>
        <v>46510</v>
      </c>
      <c r="C6" s="31">
        <v>46511</v>
      </c>
      <c r="D6" s="31">
        <v>46512</v>
      </c>
      <c r="E6" s="31">
        <v>46513</v>
      </c>
      <c r="F6" s="31">
        <v>46514</v>
      </c>
      <c r="G6" s="31">
        <v>46515</v>
      </c>
      <c r="H6" s="31">
        <v>46516</v>
      </c>
    </row>
    <row r="7" spans="2:9" s="10" customFormat="1" ht="56.1" customHeight="1">
      <c r="B7" s="14"/>
      <c r="C7" s="14"/>
      <c r="D7" s="14"/>
      <c r="E7" s="14"/>
      <c r="F7" s="14"/>
      <c r="G7" s="14"/>
      <c r="H7" s="14"/>
    </row>
    <row r="8" spans="2:9" s="4" customFormat="1" ht="24" customHeight="1">
      <c r="B8" s="32">
        <f t="array" ref="B8:H8">JoursEtSemaines+DATE(AnnéeCalendrier,5,1)-WEEKDAY(DATE(AnnéeCalendrier,5,1),(DébutSemaine="Lundi")+1)+15</f>
        <v>46517</v>
      </c>
      <c r="C8" s="32">
        <v>46518</v>
      </c>
      <c r="D8" s="32">
        <v>46519</v>
      </c>
      <c r="E8" s="32">
        <v>46520</v>
      </c>
      <c r="F8" s="32">
        <v>46521</v>
      </c>
      <c r="G8" s="32">
        <v>46522</v>
      </c>
      <c r="H8" s="32">
        <v>46523</v>
      </c>
    </row>
    <row r="9" spans="2:9" s="10" customFormat="1" ht="56.1" customHeight="1">
      <c r="B9" s="15"/>
      <c r="C9" s="15"/>
      <c r="D9" s="15"/>
      <c r="E9" s="15"/>
      <c r="F9" s="15"/>
      <c r="G9" s="15"/>
      <c r="H9" s="15"/>
    </row>
    <row r="10" spans="2:9" s="4" customFormat="1" ht="24" customHeight="1">
      <c r="B10" s="31">
        <f t="array" ref="B10:H10">JoursEtSemaines+DATE(AnnéeCalendrier,5,1)-WEEKDAY(DATE(AnnéeCalendrier,5,1),(DébutSemaine="Lundi")+1)+22</f>
        <v>46524</v>
      </c>
      <c r="C10" s="31">
        <v>46525</v>
      </c>
      <c r="D10" s="31">
        <v>46526</v>
      </c>
      <c r="E10" s="31">
        <v>46527</v>
      </c>
      <c r="F10" s="31">
        <v>46528</v>
      </c>
      <c r="G10" s="31">
        <v>46529</v>
      </c>
      <c r="H10" s="31">
        <v>46530</v>
      </c>
    </row>
    <row r="11" spans="2:9" s="10" customFormat="1" ht="56.1" customHeight="1">
      <c r="B11" s="14"/>
      <c r="C11" s="14"/>
      <c r="D11" s="14"/>
      <c r="E11" s="14"/>
      <c r="F11" s="14"/>
      <c r="G11" s="14"/>
      <c r="H11" s="14"/>
    </row>
    <row r="12" spans="2:9" s="4" customFormat="1" ht="24" customHeight="1">
      <c r="B12" s="32">
        <f t="array" ref="B12:H12">JoursEtSemaines+DATE(AnnéeCalendrier,5,1)-WEEKDAY(DATE(AnnéeCalendrier,5,1),(DébutSemaine="Lundi")+1)+29</f>
        <v>46531</v>
      </c>
      <c r="C12" s="32">
        <v>46532</v>
      </c>
      <c r="D12" s="32">
        <v>46533</v>
      </c>
      <c r="E12" s="32">
        <v>46534</v>
      </c>
      <c r="F12" s="32">
        <v>46535</v>
      </c>
      <c r="G12" s="32">
        <v>46536</v>
      </c>
      <c r="H12" s="32">
        <v>46537</v>
      </c>
    </row>
    <row r="13" spans="2:9" s="10" customFormat="1" ht="56.1" customHeight="1">
      <c r="B13" s="15"/>
      <c r="C13" s="15"/>
      <c r="D13" s="15"/>
      <c r="E13" s="15"/>
      <c r="F13" s="15"/>
      <c r="G13" s="15"/>
      <c r="H13" s="15"/>
    </row>
    <row r="14" spans="2:9" s="4" customFormat="1" ht="24" customHeight="1">
      <c r="B14" s="31">
        <f t="array" ref="B14:C14">JoursEtSemaines+DATE(AnnéeCalendrier,5,1)-WEEKDAY(DATE(AnnéeCalendrier,5,1),(DébutSemaine="Lundi")+1)+36</f>
        <v>46538</v>
      </c>
      <c r="C14" s="31">
        <v>46539</v>
      </c>
      <c r="D14" s="49" t="s">
        <v>0</v>
      </c>
      <c r="E14" s="49"/>
      <c r="F14" s="49"/>
      <c r="G14" s="49"/>
      <c r="H14" s="50"/>
    </row>
    <row r="15" spans="2:9" s="10" customFormat="1" ht="56.1" customHeight="1">
      <c r="B15" s="14"/>
      <c r="C15" s="14"/>
      <c r="D15" s="51"/>
      <c r="E15" s="51"/>
      <c r="F15" s="51"/>
      <c r="G15" s="51"/>
      <c r="H15" s="52"/>
    </row>
  </sheetData>
  <mergeCells count="3">
    <mergeCell ref="B2:D2"/>
    <mergeCell ref="D14:H14"/>
    <mergeCell ref="D15:H15"/>
  </mergeCells>
  <phoneticPr fontId="33"/>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Jour de la semaine défini automatiquement." sqref="C3:H3" xr:uid="{D57EF73C-3C92-4394-811A-683A29D01CC4}"/>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400-000001000000}"/>
    <dataValidation allowBlank="1" showInputMessage="1" showErrorMessage="1" prompt="Calendrier du mois de mai" sqref="A1" xr:uid="{00000000-0002-0000-04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4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400-000004000000}"/>
    <dataValidation allowBlank="1" showInputMessage="1" prompt="Entrez les notes mensuelles dans cette cellule." sqref="D15:H15" xr:uid="{00000000-0002-0000-0400-000005000000}"/>
    <dataValidation allowBlank="1" showInputMessage="1" prompt="Entrez les notes mensuelles dans la cellule ci-dessous." sqref="D14:H14" xr:uid="{00000000-0002-0000-0400-000006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5527A069-69E7-4D9A-8DA6-56090D35C739}"/>
  </dataValidations>
  <printOptions horizontalCentered="1"/>
  <pageMargins left="0.25" right="0.25" top="0.5" bottom="0.5" header="0.3" footer="0.3"/>
  <pageSetup paperSize="9" scale="93"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"Juin "&amp;AnnéeCalendrier</f>
        <v>Juin 2027</v>
      </c>
      <c r="C2" s="53"/>
      <c r="D2" s="53"/>
      <c r="E2" s="2"/>
      <c r="F2" s="2"/>
      <c r="G2" s="2"/>
      <c r="H2" s="3"/>
    </row>
    <row r="3" spans="2:9" s="8" customFormat="1" ht="24" customHeight="1">
      <c r="B3" s="36" t="s">
        <v>6</v>
      </c>
      <c r="C3" s="37" t="s">
        <v>5</v>
      </c>
      <c r="D3" s="37" t="s">
        <v>7</v>
      </c>
      <c r="E3" s="37" t="s">
        <v>8</v>
      </c>
      <c r="F3" s="37" t="s">
        <v>9</v>
      </c>
      <c r="G3" s="37" t="s">
        <v>10</v>
      </c>
      <c r="H3" s="38" t="s">
        <v>11</v>
      </c>
    </row>
    <row r="4" spans="2:9" s="4" customFormat="1" ht="24" customHeight="1">
      <c r="B4" s="27">
        <f t="array" ref="B4:H4">JoursEtSemaines+DATE(AnnéeCalendrier,6,1)-WEEKDAY(DATE(AnnéeCalendrier,6,1),(DébutSemaine="Lundi")+1)+1</f>
        <v>46538</v>
      </c>
      <c r="C4" s="27">
        <v>46539</v>
      </c>
      <c r="D4" s="27">
        <v>46540</v>
      </c>
      <c r="E4" s="27">
        <v>46541</v>
      </c>
      <c r="F4" s="27">
        <v>46542</v>
      </c>
      <c r="G4" s="27">
        <v>46543</v>
      </c>
      <c r="H4" s="27">
        <v>46544</v>
      </c>
    </row>
    <row r="5" spans="2:9" s="10" customFormat="1" ht="56.1" customHeight="1">
      <c r="B5" s="17"/>
      <c r="C5" s="17"/>
      <c r="D5" s="17"/>
      <c r="E5" s="17"/>
      <c r="F5" s="17"/>
      <c r="G5" s="17"/>
      <c r="H5" s="17"/>
    </row>
    <row r="6" spans="2:9" s="4" customFormat="1" ht="24" customHeight="1">
      <c r="B6" s="28">
        <f t="array" ref="B6:H6">JoursEtSemaines+DATE(AnnéeCalendrier,6,1)-WEEKDAY(DATE(AnnéeCalendrier,6,1),(DébutSemaine="Lundi")+1)+8</f>
        <v>46545</v>
      </c>
      <c r="C6" s="28">
        <v>46546</v>
      </c>
      <c r="D6" s="28">
        <v>46547</v>
      </c>
      <c r="E6" s="28">
        <v>46548</v>
      </c>
      <c r="F6" s="28">
        <v>46549</v>
      </c>
      <c r="G6" s="28">
        <v>46550</v>
      </c>
      <c r="H6" s="28">
        <v>46551</v>
      </c>
    </row>
    <row r="7" spans="2:9" s="10" customFormat="1" ht="56.1" customHeight="1">
      <c r="B7" s="16"/>
      <c r="C7" s="16"/>
      <c r="D7" s="16"/>
      <c r="E7" s="16"/>
      <c r="F7" s="16"/>
      <c r="G7" s="16"/>
      <c r="H7" s="16"/>
    </row>
    <row r="8" spans="2:9" s="4" customFormat="1" ht="24" customHeight="1">
      <c r="B8" s="29">
        <f t="array" ref="B8:H8">JoursEtSemaines+DATE(AnnéeCalendrier,6,1)-WEEKDAY(DATE(AnnéeCalendrier,6,1),(DébutSemaine="Lundi")+1)+15</f>
        <v>46552</v>
      </c>
      <c r="C8" s="29">
        <v>46553</v>
      </c>
      <c r="D8" s="29">
        <v>46554</v>
      </c>
      <c r="E8" s="29">
        <v>46555</v>
      </c>
      <c r="F8" s="29">
        <v>46556</v>
      </c>
      <c r="G8" s="29">
        <v>46557</v>
      </c>
      <c r="H8" s="29">
        <v>46558</v>
      </c>
    </row>
    <row r="9" spans="2:9" s="10" customFormat="1" ht="56.1" customHeight="1">
      <c r="B9" s="17"/>
      <c r="C9" s="17"/>
      <c r="D9" s="17"/>
      <c r="E9" s="17"/>
      <c r="F9" s="17"/>
      <c r="G9" s="17"/>
      <c r="H9" s="17"/>
    </row>
    <row r="10" spans="2:9" s="4" customFormat="1" ht="24" customHeight="1">
      <c r="B10" s="28">
        <f t="array" ref="B10:H10">JoursEtSemaines+DATE(AnnéeCalendrier,6,1)-WEEKDAY(DATE(AnnéeCalendrier,6,1),(DébutSemaine="Lundi")+1)+22</f>
        <v>46559</v>
      </c>
      <c r="C10" s="28">
        <v>46560</v>
      </c>
      <c r="D10" s="28">
        <v>46561</v>
      </c>
      <c r="E10" s="28">
        <v>46562</v>
      </c>
      <c r="F10" s="28">
        <v>46563</v>
      </c>
      <c r="G10" s="28">
        <v>46564</v>
      </c>
      <c r="H10" s="28">
        <v>46565</v>
      </c>
    </row>
    <row r="11" spans="2:9" s="10" customFormat="1" ht="56.1" customHeight="1">
      <c r="B11" s="16"/>
      <c r="C11" s="16"/>
      <c r="D11" s="16"/>
      <c r="E11" s="16"/>
      <c r="F11" s="16"/>
      <c r="G11" s="16"/>
      <c r="H11" s="16"/>
    </row>
    <row r="12" spans="2:9" s="4" customFormat="1" ht="24" customHeight="1">
      <c r="B12" s="29">
        <f t="array" ref="B12:H12">JoursEtSemaines+DATE(AnnéeCalendrier,6,1)-WEEKDAY(DATE(AnnéeCalendrier,6,1),(DébutSemaine="Lundi")+1)+29</f>
        <v>46566</v>
      </c>
      <c r="C12" s="29">
        <v>46567</v>
      </c>
      <c r="D12" s="29">
        <v>46568</v>
      </c>
      <c r="E12" s="29">
        <v>46569</v>
      </c>
      <c r="F12" s="29">
        <v>46570</v>
      </c>
      <c r="G12" s="29">
        <v>46571</v>
      </c>
      <c r="H12" s="29">
        <v>46572</v>
      </c>
    </row>
    <row r="13" spans="2:9" s="10" customFormat="1" ht="56.1" customHeight="1">
      <c r="B13" s="17"/>
      <c r="C13" s="17"/>
      <c r="D13" s="17"/>
      <c r="E13" s="17"/>
      <c r="F13" s="17"/>
      <c r="G13" s="17"/>
      <c r="H13" s="17"/>
    </row>
    <row r="14" spans="2:9" s="4" customFormat="1" ht="24" customHeight="1">
      <c r="B14" s="28">
        <f t="array" ref="B14:C14">JoursEtSemaines+DATE(AnnéeCalendrier,6,1)-WEEKDAY(DATE(AnnéeCalendrier,6,1),(DébutSemaine="Lundi")+1)+36</f>
        <v>46573</v>
      </c>
      <c r="C14" s="28">
        <v>46574</v>
      </c>
      <c r="D14" s="54" t="s">
        <v>0</v>
      </c>
      <c r="E14" s="54"/>
      <c r="F14" s="54"/>
      <c r="G14" s="54"/>
      <c r="H14" s="55"/>
    </row>
    <row r="15" spans="2:9" s="10" customFormat="1" ht="56.1" customHeight="1">
      <c r="B15" s="16"/>
      <c r="C15" s="16"/>
      <c r="D15" s="56"/>
      <c r="E15" s="56"/>
      <c r="F15" s="56"/>
      <c r="G15" s="56"/>
      <c r="H15" s="57"/>
    </row>
  </sheetData>
  <mergeCells count="3">
    <mergeCell ref="B2:D2"/>
    <mergeCell ref="D14:H14"/>
    <mergeCell ref="D15:H15"/>
  </mergeCells>
  <phoneticPr fontId="33"/>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Jour de la semaine défini automatiquement." sqref="C3:H3" xr:uid="{8A209C44-9B4F-4E5F-BF7C-43E9A89FE833}"/>
    <dataValidation allowBlank="1" showInputMessage="1" showErrorMessage="1" prompt="Calendrier du mois de juin" sqref="A1" xr:uid="{00000000-0002-0000-05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500-000002000000}"/>
    <dataValidation allowBlank="1" showInputMessage="1" prompt="Entrez les notes mensuelles dans la cellule ci-dessous." sqref="D14:H14" xr:uid="{00000000-0002-0000-0500-000004000000}"/>
    <dataValidation allowBlank="1" showInputMessage="1" prompt="Entrez les notes mensuelles dans cette cellule." sqref="D15:H15" xr:uid="{00000000-0002-0000-05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5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5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37E11518-230C-4ABC-ADA9-85BB1DF526D0}"/>
  </dataValidations>
  <printOptions horizontalCentered="1"/>
  <pageMargins left="0.25" right="0.25" top="0.5" bottom="0.5" header="0.3" footer="0.3"/>
  <pageSetup paperSize="9" scale="93"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"Juillet "&amp;AnnéeCalendrier</f>
        <v>Juillet 2027</v>
      </c>
      <c r="C2" s="53"/>
      <c r="D2" s="53"/>
      <c r="E2" s="2"/>
      <c r="F2" s="2"/>
      <c r="G2" s="2"/>
      <c r="H2" s="3"/>
    </row>
    <row r="3" spans="2:9" s="8" customFormat="1" ht="24" customHeight="1">
      <c r="B3" s="36" t="s">
        <v>6</v>
      </c>
      <c r="C3" s="37" t="s">
        <v>5</v>
      </c>
      <c r="D3" s="37" t="s">
        <v>7</v>
      </c>
      <c r="E3" s="37" t="s">
        <v>8</v>
      </c>
      <c r="F3" s="37" t="s">
        <v>9</v>
      </c>
      <c r="G3" s="37" t="s">
        <v>10</v>
      </c>
      <c r="H3" s="38" t="s">
        <v>11</v>
      </c>
    </row>
    <row r="4" spans="2:9" s="4" customFormat="1" ht="24" customHeight="1">
      <c r="B4" s="27">
        <f t="array" ref="B4:H4">JoursEtSemaines+DATE(AnnéeCalendrier,7,1)-WEEKDAY(DATE(AnnéeCalendrier,7,1),(DébutSemaine="Lundi")+1)+1</f>
        <v>46566</v>
      </c>
      <c r="C4" s="27">
        <v>46567</v>
      </c>
      <c r="D4" s="27">
        <v>46568</v>
      </c>
      <c r="E4" s="27">
        <v>46569</v>
      </c>
      <c r="F4" s="27">
        <v>46570</v>
      </c>
      <c r="G4" s="27">
        <v>46571</v>
      </c>
      <c r="H4" s="27">
        <v>46572</v>
      </c>
    </row>
    <row r="5" spans="2:9" s="10" customFormat="1" ht="56.1" customHeight="1">
      <c r="B5" s="17"/>
      <c r="C5" s="17"/>
      <c r="D5" s="17"/>
      <c r="E5" s="17"/>
      <c r="F5" s="17"/>
      <c r="G5" s="17"/>
      <c r="H5" s="17"/>
    </row>
    <row r="6" spans="2:9" s="4" customFormat="1" ht="24" customHeight="1">
      <c r="B6" s="28">
        <f t="array" ref="B6:H6">JoursEtSemaines+DATE(AnnéeCalendrier,7,1)-WEEKDAY(DATE(AnnéeCalendrier,7,1),(DébutSemaine="Lundi")+1)+8</f>
        <v>46573</v>
      </c>
      <c r="C6" s="28">
        <v>46574</v>
      </c>
      <c r="D6" s="28">
        <v>46575</v>
      </c>
      <c r="E6" s="28">
        <v>46576</v>
      </c>
      <c r="F6" s="28">
        <v>46577</v>
      </c>
      <c r="G6" s="28">
        <v>46578</v>
      </c>
      <c r="H6" s="28">
        <v>46579</v>
      </c>
    </row>
    <row r="7" spans="2:9" s="10" customFormat="1" ht="56.1" customHeight="1">
      <c r="B7" s="16"/>
      <c r="C7" s="16"/>
      <c r="D7" s="16"/>
      <c r="E7" s="16"/>
      <c r="F7" s="16"/>
      <c r="G7" s="16"/>
      <c r="H7" s="16"/>
    </row>
    <row r="8" spans="2:9" s="4" customFormat="1" ht="24" customHeight="1">
      <c r="B8" s="29">
        <f t="array" ref="B8:H8">JoursEtSemaines+DATE(AnnéeCalendrier,7,1)-WEEKDAY(DATE(AnnéeCalendrier,7,1),(DébutSemaine="Lundi")+1)+15</f>
        <v>46580</v>
      </c>
      <c r="C8" s="29">
        <v>46581</v>
      </c>
      <c r="D8" s="29">
        <v>46582</v>
      </c>
      <c r="E8" s="29">
        <v>46583</v>
      </c>
      <c r="F8" s="29">
        <v>46584</v>
      </c>
      <c r="G8" s="29">
        <v>46585</v>
      </c>
      <c r="H8" s="29">
        <v>46586</v>
      </c>
    </row>
    <row r="9" spans="2:9" s="10" customFormat="1" ht="56.1" customHeight="1">
      <c r="B9" s="17"/>
      <c r="C9" s="17"/>
      <c r="D9" s="17"/>
      <c r="E9" s="17"/>
      <c r="F9" s="17"/>
      <c r="G9" s="17"/>
      <c r="H9" s="17"/>
    </row>
    <row r="10" spans="2:9" s="4" customFormat="1" ht="24" customHeight="1">
      <c r="B10" s="28">
        <f t="array" ref="B10:H10">JoursEtSemaines+DATE(AnnéeCalendrier,7,1)-WEEKDAY(DATE(AnnéeCalendrier,7,1),(DébutSemaine="Lundi")+1)+22</f>
        <v>46587</v>
      </c>
      <c r="C10" s="28">
        <v>46588</v>
      </c>
      <c r="D10" s="28">
        <v>46589</v>
      </c>
      <c r="E10" s="28">
        <v>46590</v>
      </c>
      <c r="F10" s="28">
        <v>46591</v>
      </c>
      <c r="G10" s="28">
        <v>46592</v>
      </c>
      <c r="H10" s="28">
        <v>46593</v>
      </c>
    </row>
    <row r="11" spans="2:9" s="10" customFormat="1" ht="56.1" customHeight="1">
      <c r="B11" s="16"/>
      <c r="C11" s="16"/>
      <c r="D11" s="16"/>
      <c r="E11" s="16"/>
      <c r="F11" s="16"/>
      <c r="G11" s="16"/>
      <c r="H11" s="16"/>
    </row>
    <row r="12" spans="2:9" s="4" customFormat="1" ht="24" customHeight="1">
      <c r="B12" s="29">
        <f t="array" ref="B12:H12">JoursEtSemaines+DATE(AnnéeCalendrier,7,1)-WEEKDAY(DATE(AnnéeCalendrier,7,1),(DébutSemaine="Lundi")+1)+29</f>
        <v>46594</v>
      </c>
      <c r="C12" s="29">
        <v>46595</v>
      </c>
      <c r="D12" s="29">
        <v>46596</v>
      </c>
      <c r="E12" s="29">
        <v>46597</v>
      </c>
      <c r="F12" s="29">
        <v>46598</v>
      </c>
      <c r="G12" s="29">
        <v>46599</v>
      </c>
      <c r="H12" s="29">
        <v>46600</v>
      </c>
    </row>
    <row r="13" spans="2:9" s="10" customFormat="1" ht="56.1" customHeight="1">
      <c r="B13" s="17"/>
      <c r="C13" s="17"/>
      <c r="D13" s="17"/>
      <c r="E13" s="17"/>
      <c r="F13" s="17"/>
      <c r="G13" s="17"/>
      <c r="H13" s="17"/>
    </row>
    <row r="14" spans="2:9" s="4" customFormat="1" ht="24" customHeight="1">
      <c r="B14" s="28">
        <f t="array" ref="B14:C14">JoursEtSemaines+DATE(AnnéeCalendrier,7,1)-WEEKDAY(DATE(AnnéeCalendrier,7,1),(DébutSemaine="Lundi")+1)+36</f>
        <v>46601</v>
      </c>
      <c r="C14" s="28">
        <v>46602</v>
      </c>
      <c r="D14" s="54" t="s">
        <v>0</v>
      </c>
      <c r="E14" s="54"/>
      <c r="F14" s="54"/>
      <c r="G14" s="54"/>
      <c r="H14" s="55"/>
    </row>
    <row r="15" spans="2:9" s="10" customFormat="1" ht="56.1" customHeight="1">
      <c r="B15" s="16"/>
      <c r="C15" s="16"/>
      <c r="D15" s="56"/>
      <c r="E15" s="56"/>
      <c r="F15" s="56"/>
      <c r="G15" s="56"/>
      <c r="H15" s="57"/>
    </row>
  </sheetData>
  <mergeCells count="3">
    <mergeCell ref="B2:D2"/>
    <mergeCell ref="D14:H14"/>
    <mergeCell ref="D15:H15"/>
  </mergeCells>
  <phoneticPr fontId="33"/>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Jour de la semaine défini automatiquement." sqref="C3:H3" xr:uid="{67C1278E-B27F-4377-ACEA-41E53103E6E1}"/>
    <dataValidation allowBlank="1" showInputMessage="1" showErrorMessage="1" prompt="Calendrier du mois de juillet" sqref="A1" xr:uid="{00000000-0002-0000-0600-000001000000}"/>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6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6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600-000004000000}"/>
    <dataValidation allowBlank="1" showInputMessage="1" prompt="Entrez les notes mensuelles dans cette cellule." sqref="D15:H15" xr:uid="{00000000-0002-0000-0600-000005000000}"/>
    <dataValidation allowBlank="1" showInputMessage="1" prompt="Entrez les notes mensuelles dans la cellule ci-dessous." sqref="D14:H14" xr:uid="{00000000-0002-0000-0600-000006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EF3FD40C-D59F-42CA-B7AC-12F8CEDF0414}"/>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3" t="str">
        <f>"Août "&amp;AnnéeCalendrier</f>
        <v>Août 2027</v>
      </c>
      <c r="C2" s="53"/>
      <c r="D2" s="53"/>
      <c r="E2" s="2"/>
      <c r="F2" s="2"/>
      <c r="G2" s="2"/>
      <c r="H2" s="3"/>
    </row>
    <row r="3" spans="2:9" s="8" customFormat="1" ht="24" customHeight="1">
      <c r="B3" s="36" t="s">
        <v>6</v>
      </c>
      <c r="C3" s="37" t="s">
        <v>5</v>
      </c>
      <c r="D3" s="37" t="s">
        <v>7</v>
      </c>
      <c r="E3" s="37" t="s">
        <v>8</v>
      </c>
      <c r="F3" s="37" t="s">
        <v>9</v>
      </c>
      <c r="G3" s="37" t="s">
        <v>10</v>
      </c>
      <c r="H3" s="38" t="s">
        <v>11</v>
      </c>
    </row>
    <row r="4" spans="2:9" s="4" customFormat="1" ht="24" customHeight="1">
      <c r="B4" s="27">
        <f t="array" ref="B4:H4">JoursEtSemaines+DATE(AnnéeCalendrier,8,1)-WEEKDAY(DATE(AnnéeCalendrier,8,1),(DébutSemaine="Lundi")+1)+1</f>
        <v>46594</v>
      </c>
      <c r="C4" s="27">
        <v>46595</v>
      </c>
      <c r="D4" s="27">
        <v>46596</v>
      </c>
      <c r="E4" s="27">
        <v>46597</v>
      </c>
      <c r="F4" s="27">
        <v>46598</v>
      </c>
      <c r="G4" s="27">
        <v>46599</v>
      </c>
      <c r="H4" s="27">
        <v>46600</v>
      </c>
    </row>
    <row r="5" spans="2:9" s="10" customFormat="1" ht="56.1" customHeight="1">
      <c r="B5" s="17"/>
      <c r="C5" s="17"/>
      <c r="D5" s="17"/>
      <c r="E5" s="17"/>
      <c r="F5" s="17"/>
      <c r="G5" s="17"/>
      <c r="H5" s="17"/>
    </row>
    <row r="6" spans="2:9" s="4" customFormat="1" ht="24" customHeight="1">
      <c r="B6" s="28">
        <f t="array" ref="B6:H6">JoursEtSemaines+DATE(AnnéeCalendrier,8,1)-WEEKDAY(DATE(AnnéeCalendrier,8,1),(DébutSemaine="Lundi")+1)+8</f>
        <v>46601</v>
      </c>
      <c r="C6" s="28">
        <v>46602</v>
      </c>
      <c r="D6" s="28">
        <v>46603</v>
      </c>
      <c r="E6" s="28">
        <v>46604</v>
      </c>
      <c r="F6" s="28">
        <v>46605</v>
      </c>
      <c r="G6" s="28">
        <v>46606</v>
      </c>
      <c r="H6" s="28">
        <v>46607</v>
      </c>
    </row>
    <row r="7" spans="2:9" s="10" customFormat="1" ht="56.1" customHeight="1">
      <c r="B7" s="16"/>
      <c r="C7" s="16"/>
      <c r="D7" s="16"/>
      <c r="E7" s="16"/>
      <c r="F7" s="16"/>
      <c r="G7" s="16"/>
      <c r="H7" s="16"/>
    </row>
    <row r="8" spans="2:9" s="4" customFormat="1" ht="24" customHeight="1">
      <c r="B8" s="29">
        <f t="array" ref="B8:H8">JoursEtSemaines+DATE(AnnéeCalendrier,8,1)-WEEKDAY(DATE(AnnéeCalendrier,8,1),(DébutSemaine="Lundi")+1)+15</f>
        <v>46608</v>
      </c>
      <c r="C8" s="29">
        <v>46609</v>
      </c>
      <c r="D8" s="29">
        <v>46610</v>
      </c>
      <c r="E8" s="29">
        <v>46611</v>
      </c>
      <c r="F8" s="29">
        <v>46612</v>
      </c>
      <c r="G8" s="29">
        <v>46613</v>
      </c>
      <c r="H8" s="29">
        <v>46614</v>
      </c>
    </row>
    <row r="9" spans="2:9" s="10" customFormat="1" ht="56.1" customHeight="1">
      <c r="B9" s="17"/>
      <c r="C9" s="17"/>
      <c r="D9" s="17"/>
      <c r="E9" s="17"/>
      <c r="F9" s="17"/>
      <c r="G9" s="17"/>
      <c r="H9" s="17"/>
    </row>
    <row r="10" spans="2:9" s="4" customFormat="1" ht="24" customHeight="1">
      <c r="B10" s="28">
        <f t="array" ref="B10:H10">JoursEtSemaines+DATE(AnnéeCalendrier,8,1)-WEEKDAY(DATE(AnnéeCalendrier,8,1),(DébutSemaine="Lundi")+1)+22</f>
        <v>46615</v>
      </c>
      <c r="C10" s="28">
        <v>46616</v>
      </c>
      <c r="D10" s="28">
        <v>46617</v>
      </c>
      <c r="E10" s="28">
        <v>46618</v>
      </c>
      <c r="F10" s="28">
        <v>46619</v>
      </c>
      <c r="G10" s="28">
        <v>46620</v>
      </c>
      <c r="H10" s="28">
        <v>46621</v>
      </c>
    </row>
    <row r="11" spans="2:9" s="10" customFormat="1" ht="56.1" customHeight="1">
      <c r="B11" s="16"/>
      <c r="C11" s="16"/>
      <c r="D11" s="16"/>
      <c r="E11" s="16"/>
      <c r="F11" s="16"/>
      <c r="G11" s="16"/>
      <c r="H11" s="16"/>
    </row>
    <row r="12" spans="2:9" s="4" customFormat="1" ht="24" customHeight="1">
      <c r="B12" s="29">
        <f t="array" ref="B12:H12">JoursEtSemaines+DATE(AnnéeCalendrier,8,1)-WEEKDAY(DATE(AnnéeCalendrier,8,1),(DébutSemaine="Lundi")+1)+29</f>
        <v>46622</v>
      </c>
      <c r="C12" s="29">
        <v>46623</v>
      </c>
      <c r="D12" s="29">
        <v>46624</v>
      </c>
      <c r="E12" s="29">
        <v>46625</v>
      </c>
      <c r="F12" s="29">
        <v>46626</v>
      </c>
      <c r="G12" s="29">
        <v>46627</v>
      </c>
      <c r="H12" s="29">
        <v>46628</v>
      </c>
    </row>
    <row r="13" spans="2:9" s="10" customFormat="1" ht="56.1" customHeight="1">
      <c r="B13" s="17"/>
      <c r="C13" s="17"/>
      <c r="D13" s="17"/>
      <c r="E13" s="17"/>
      <c r="F13" s="17"/>
      <c r="G13" s="17"/>
      <c r="H13" s="17"/>
    </row>
    <row r="14" spans="2:9" s="4" customFormat="1" ht="24" customHeight="1">
      <c r="B14" s="28">
        <f t="array" ref="B14:C14">JoursEtSemaines+DATE(AnnéeCalendrier,8,1)-WEEKDAY(DATE(AnnéeCalendrier,8,1),(DébutSemaine="Lundi")+1)+36</f>
        <v>46629</v>
      </c>
      <c r="C14" s="28">
        <v>46630</v>
      </c>
      <c r="D14" s="54" t="s">
        <v>0</v>
      </c>
      <c r="E14" s="54"/>
      <c r="F14" s="54"/>
      <c r="G14" s="54"/>
      <c r="H14" s="55"/>
    </row>
    <row r="15" spans="2:9" s="10" customFormat="1" ht="56.1" customHeight="1">
      <c r="B15" s="16"/>
      <c r="C15" s="16"/>
      <c r="D15" s="56"/>
      <c r="E15" s="56"/>
      <c r="F15" s="56"/>
      <c r="G15" s="56"/>
      <c r="H15" s="57"/>
    </row>
  </sheetData>
  <mergeCells count="3">
    <mergeCell ref="B2:D2"/>
    <mergeCell ref="D14:H14"/>
    <mergeCell ref="D15:H15"/>
  </mergeCells>
  <phoneticPr fontId="33"/>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Jour de la semaine défini automatiquement." sqref="C3:H3" xr:uid="{C593CFEF-7FC9-434D-8015-7564545FB92D}"/>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700-000001000000}"/>
    <dataValidation allowBlank="1" showInputMessage="1" showErrorMessage="1" prompt="Calendrier du mois d’août" sqref="A1" xr:uid="{00000000-0002-0000-0700-000002000000}"/>
    <dataValidation allowBlank="1" showInputMessage="1" prompt="Entrez les notes mensuelles dans la cellule ci-dessous." sqref="D14:H14" xr:uid="{00000000-0002-0000-0700-000004000000}"/>
    <dataValidation allowBlank="1" showInputMessage="1" prompt="Entrez les notes mensuelles dans cette cellule." sqref="D15:H15" xr:uid="{00000000-0002-0000-0700-000005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700-000006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700-000007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BDCEE64A-621A-4B5C-B05B-6E12DEB6B48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election activeCell="J2" sqref="J2"/>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8" t="str">
        <f>"Septembre "&amp;AnnéeCalendrier</f>
        <v>Septembre 2027</v>
      </c>
      <c r="C2" s="58"/>
      <c r="D2" s="58"/>
      <c r="E2" s="2"/>
      <c r="F2" s="2"/>
      <c r="G2" s="2"/>
      <c r="H2" s="3"/>
    </row>
    <row r="3" spans="2:9" s="8" customFormat="1" ht="24" customHeight="1">
      <c r="B3" s="33" t="s">
        <v>6</v>
      </c>
      <c r="C3" s="34" t="s">
        <v>5</v>
      </c>
      <c r="D3" s="34" t="s">
        <v>7</v>
      </c>
      <c r="E3" s="34" t="s">
        <v>8</v>
      </c>
      <c r="F3" s="34" t="s">
        <v>9</v>
      </c>
      <c r="G3" s="34" t="s">
        <v>10</v>
      </c>
      <c r="H3" s="35" t="s">
        <v>11</v>
      </c>
    </row>
    <row r="4" spans="2:9" s="4" customFormat="1" ht="24" customHeight="1">
      <c r="B4" s="24">
        <f t="array" ref="B4:H4">JoursEtSemaines+DATE(AnnéeCalendrier,9,1)-WEEKDAY(DATE(AnnéeCalendrier,9,1),(DébutSemaine="Lundi")+1)+1</f>
        <v>46629</v>
      </c>
      <c r="C4" s="24">
        <v>46630</v>
      </c>
      <c r="D4" s="24">
        <v>46631</v>
      </c>
      <c r="E4" s="24">
        <v>46632</v>
      </c>
      <c r="F4" s="24">
        <v>46633</v>
      </c>
      <c r="G4" s="24">
        <v>46634</v>
      </c>
      <c r="H4" s="24">
        <v>46635</v>
      </c>
    </row>
    <row r="5" spans="2:9" s="10" customFormat="1" ht="56.1" customHeight="1">
      <c r="B5" s="19"/>
      <c r="C5" s="19"/>
      <c r="D5" s="19"/>
      <c r="E5" s="19"/>
      <c r="F5" s="19"/>
      <c r="G5" s="19"/>
      <c r="H5" s="19"/>
    </row>
    <row r="6" spans="2:9" s="4" customFormat="1" ht="24" customHeight="1">
      <c r="B6" s="25">
        <f t="array" ref="B6:H6">JoursEtSemaines+DATE(AnnéeCalendrier,9,1)-WEEKDAY(DATE(AnnéeCalendrier,9,1),(DébutSemaine="Lundi")+1)+8</f>
        <v>46636</v>
      </c>
      <c r="C6" s="25">
        <v>46637</v>
      </c>
      <c r="D6" s="25">
        <v>46638</v>
      </c>
      <c r="E6" s="25">
        <v>46639</v>
      </c>
      <c r="F6" s="25">
        <v>46640</v>
      </c>
      <c r="G6" s="25">
        <v>46641</v>
      </c>
      <c r="H6" s="25">
        <v>46642</v>
      </c>
    </row>
    <row r="7" spans="2:9" s="10" customFormat="1" ht="56.1" customHeight="1">
      <c r="B7" s="18"/>
      <c r="C7" s="18"/>
      <c r="D7" s="18"/>
      <c r="E7" s="18"/>
      <c r="F7" s="18"/>
      <c r="G7" s="18"/>
      <c r="H7" s="18"/>
    </row>
    <row r="8" spans="2:9" s="4" customFormat="1" ht="24" customHeight="1">
      <c r="B8" s="26">
        <f t="array" ref="B8:H8">JoursEtSemaines+DATE(AnnéeCalendrier,9,1)-WEEKDAY(DATE(AnnéeCalendrier,9,1),(DébutSemaine="Lundi")+1)+15</f>
        <v>46643</v>
      </c>
      <c r="C8" s="26">
        <v>46644</v>
      </c>
      <c r="D8" s="26">
        <v>46645</v>
      </c>
      <c r="E8" s="26">
        <v>46646</v>
      </c>
      <c r="F8" s="26">
        <v>46647</v>
      </c>
      <c r="G8" s="26">
        <v>46648</v>
      </c>
      <c r="H8" s="26">
        <v>46649</v>
      </c>
    </row>
    <row r="9" spans="2:9" s="10" customFormat="1" ht="56.1" customHeight="1">
      <c r="B9" s="19"/>
      <c r="C9" s="19"/>
      <c r="D9" s="19"/>
      <c r="E9" s="19"/>
      <c r="F9" s="19"/>
      <c r="G9" s="19"/>
      <c r="H9" s="19"/>
    </row>
    <row r="10" spans="2:9" s="4" customFormat="1" ht="24" customHeight="1">
      <c r="B10" s="25">
        <f t="array" ref="B10:H10">JoursEtSemaines+DATE(AnnéeCalendrier,9,1)-WEEKDAY(DATE(AnnéeCalendrier,9,1),(DébutSemaine="Lundi")+1)+22</f>
        <v>46650</v>
      </c>
      <c r="C10" s="25">
        <v>46651</v>
      </c>
      <c r="D10" s="25">
        <v>46652</v>
      </c>
      <c r="E10" s="25">
        <v>46653</v>
      </c>
      <c r="F10" s="25">
        <v>46654</v>
      </c>
      <c r="G10" s="25">
        <v>46655</v>
      </c>
      <c r="H10" s="25">
        <v>46656</v>
      </c>
    </row>
    <row r="11" spans="2:9" s="10" customFormat="1" ht="56.1" customHeight="1">
      <c r="B11" s="18"/>
      <c r="C11" s="18"/>
      <c r="D11" s="18"/>
      <c r="E11" s="18"/>
      <c r="F11" s="18"/>
      <c r="G11" s="18"/>
      <c r="H11" s="18"/>
    </row>
    <row r="12" spans="2:9" s="4" customFormat="1" ht="24" customHeight="1">
      <c r="B12" s="26">
        <f t="array" ref="B12:H12">JoursEtSemaines+DATE(AnnéeCalendrier,9,1)-WEEKDAY(DATE(AnnéeCalendrier,9,1),(DébutSemaine="Lundi")+1)+29</f>
        <v>46657</v>
      </c>
      <c r="C12" s="26">
        <v>46658</v>
      </c>
      <c r="D12" s="26">
        <v>46659</v>
      </c>
      <c r="E12" s="26">
        <v>46660</v>
      </c>
      <c r="F12" s="26">
        <v>46661</v>
      </c>
      <c r="G12" s="26">
        <v>46662</v>
      </c>
      <c r="H12" s="26">
        <v>46663</v>
      </c>
    </row>
    <row r="13" spans="2:9" s="10" customFormat="1" ht="56.1" customHeight="1">
      <c r="B13" s="19"/>
      <c r="C13" s="19"/>
      <c r="D13" s="19"/>
      <c r="E13" s="19"/>
      <c r="F13" s="19"/>
      <c r="G13" s="19"/>
      <c r="H13" s="19"/>
    </row>
    <row r="14" spans="2:9" s="4" customFormat="1" ht="24" customHeight="1">
      <c r="B14" s="25">
        <f t="array" ref="B14:C14">JoursEtSemaines+DATE(AnnéeCalendrier,9,1)-WEEKDAY(DATE(AnnéeCalendrier,9,1),(DébutSemaine="Lundi")+1)+36</f>
        <v>46664</v>
      </c>
      <c r="C14" s="25">
        <v>46665</v>
      </c>
      <c r="D14" s="59" t="s">
        <v>0</v>
      </c>
      <c r="E14" s="59"/>
      <c r="F14" s="59"/>
      <c r="G14" s="59"/>
      <c r="H14" s="60"/>
    </row>
    <row r="15" spans="2:9" s="10" customFormat="1" ht="56.1" customHeight="1">
      <c r="B15" s="18"/>
      <c r="C15" s="18"/>
      <c r="D15" s="61"/>
      <c r="E15" s="61"/>
      <c r="F15" s="61"/>
      <c r="G15" s="61"/>
      <c r="H15" s="62"/>
    </row>
  </sheetData>
  <mergeCells count="3">
    <mergeCell ref="B2:D2"/>
    <mergeCell ref="D14:H14"/>
    <mergeCell ref="D15:H15"/>
  </mergeCells>
  <phoneticPr fontId="33"/>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Jour de la semaine défini automatiquement." sqref="C3:H3" xr:uid="{2C9D54AE-9756-47E9-B2D9-628B6DD80787}"/>
    <dataValidation allowBlank="1" showInputMessage="1" showErrorMessage="1" prompt="L’année dans cette cellule est automatiquement mise à jour en fonction de l’année entrée dans la feuille de calcul Janvier. Le calendrier ci-dessous inclut les dates des mois précédent et suivant dans une teinte plus claire." sqref="B2:D2" xr:uid="{00000000-0002-0000-0800-000001000000}"/>
    <dataValidation allowBlank="1" showInputMessage="1" showErrorMessage="1" prompt="Calendrier du mois de septembre" sqref="A1" xr:uid="{00000000-0002-0000-0800-000002000000}"/>
    <dataValidation allowBlank="1" showInputMessage="1" showErrorMessage="1" prompt="Cette ligne ainsi que les lignes 6, 8, 10, 12 et 14 contiennent les jours civils de la semaine. Si cette cellule ne contient pas le numéro 1, c’est qu’il s’agit d’un jour du mois précédent. Entrez des notes dans la cellule D15." sqref="B4" xr:uid="{00000000-0002-0000-0800-000003000000}"/>
    <dataValidation allowBlank="1" showInputMessage="1" showErrorMessage="1" prompt="Cette ligne ainsi que les lignes 7, 9, 11, 13 et 15 sont des cellules destinées à la saisie de notes quotidiennes en rapport avec le jour civil figurant dans la cellule située au-dessus." sqref="B5" xr:uid="{00000000-0002-0000-0800-000004000000}"/>
    <dataValidation allowBlank="1" showInputMessage="1" prompt="Entrez les notes mensuelles dans cette cellule." sqref="D15:H15" xr:uid="{00000000-0002-0000-0800-000005000000}"/>
    <dataValidation allowBlank="1" showInputMessage="1" prompt="Entrez les notes mensuelles dans la cellule ci-dessous." sqref="D14:H14" xr:uid="{00000000-0002-0000-0800-000006000000}"/>
    <dataValidation allowBlank="1" showInputMessage="1" showErrorMessage="1" prompt="Cette ligne contient les noms des jours de la semaine pour ce calendrier. Cette cellule contient le jour de début de la semaine. Pour modifier ce jour-là, entrez le nouveau jour dans la cellule L5 de cette feuille de calcul." sqref="B3" xr:uid="{9C7FD1C7-8AFB-40AC-B59E-21E31ADCF09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39</vt:i4>
      </vt:variant>
    </vt:vector>
  </HeadingPairs>
  <TitlesOfParts>
    <vt:vector size="51" baseType="lpstr">
      <vt:lpstr>Janvier</vt:lpstr>
      <vt:lpstr>Février</vt:lpstr>
      <vt:lpstr>Mars</vt:lpstr>
      <vt:lpstr>Avril</vt:lpstr>
      <vt:lpstr>Mai</vt:lpstr>
      <vt:lpstr>Juin</vt:lpstr>
      <vt:lpstr>Juillet</vt:lpstr>
      <vt:lpstr>Août</vt:lpstr>
      <vt:lpstr>Septembre</vt:lpstr>
      <vt:lpstr>Octobre</vt:lpstr>
      <vt:lpstr>Novembre</vt:lpstr>
      <vt:lpstr>Décembre</vt:lpstr>
      <vt:lpstr>AnnéeCalendrier</vt:lpstr>
      <vt:lpstr>DébutSemaine</vt:lpstr>
      <vt:lpstr>ZoneTitreColonne1...H12.1</vt:lpstr>
      <vt:lpstr>ZoneTitreColonne1...H12.10</vt:lpstr>
      <vt:lpstr>ZoneTitreColonne1...H12.11</vt:lpstr>
      <vt:lpstr>ZoneTitreColonne1...H12.12</vt:lpstr>
      <vt:lpstr>ZoneTitreColonne1...H12.2</vt:lpstr>
      <vt:lpstr>ZoneTitreColonne1...H12.3</vt:lpstr>
      <vt:lpstr>ZoneTitreColonne1...H12.4</vt:lpstr>
      <vt:lpstr>ZoneTitreColonne1...H12.5</vt:lpstr>
      <vt:lpstr>ZoneTitreColonne1...H12.6</vt:lpstr>
      <vt:lpstr>ZoneTitreColonne1...H12.7</vt:lpstr>
      <vt:lpstr>ZoneTitreColonne1...H12.8</vt:lpstr>
      <vt:lpstr>ZoneTitreColonne1...H12.9</vt:lpstr>
      <vt:lpstr>ZoneTitreColonne2...C14.1</vt:lpstr>
      <vt:lpstr>ZoneTitreColonne2...C14.10</vt:lpstr>
      <vt:lpstr>ZoneTitreColonne2...C14.11</vt:lpstr>
      <vt:lpstr>ZoneTitreColonne2...C14.12</vt:lpstr>
      <vt:lpstr>ZoneTitreColonne2...C14.2</vt:lpstr>
      <vt:lpstr>ZoneTitreColonne2...C14.3</vt:lpstr>
      <vt:lpstr>ZoneTitreColonne2...C14.4</vt:lpstr>
      <vt:lpstr>ZoneTitreColonne2...C14.5</vt:lpstr>
      <vt:lpstr>ZoneTitreColonne2...C14.6</vt:lpstr>
      <vt:lpstr>ZoneTitreColonne2...C14.7</vt:lpstr>
      <vt:lpstr>ZoneTitreColonne2...C14.8</vt:lpstr>
      <vt:lpstr>ZoneTitreColonne2...C14.9</vt:lpstr>
      <vt:lpstr>ZoneTitreLigne1..K3</vt:lpstr>
      <vt:lpstr>Août!Область_печати</vt:lpstr>
      <vt:lpstr>Avril!Область_печати</vt:lpstr>
      <vt:lpstr>Décembre!Область_печати</vt:lpstr>
      <vt:lpstr>Février!Область_печати</vt:lpstr>
      <vt:lpstr>Janvier!Область_печати</vt:lpstr>
      <vt:lpstr>Juillet!Область_печати</vt:lpstr>
      <vt:lpstr>Juin!Область_печати</vt:lpstr>
      <vt:lpstr>Mai!Область_печати</vt:lpstr>
      <vt:lpstr>Mars!Область_печати</vt:lpstr>
      <vt:lpstr>Novembre!Область_печати</vt:lpstr>
      <vt:lpstr>Octobre!Область_печати</vt:lpstr>
      <vt:lpstr>Septembre!Область_печати</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2026-02-19T04:59:22Z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